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315" windowHeight="7455" tabRatio="943" activeTab="0"/>
  </bookViews>
  <sheets>
    <sheet name="учебный  план" sheetId="1" r:id="rId1"/>
    <sheet name="календарный график" sheetId="2" r:id="rId2"/>
  </sheets>
  <definedNames/>
  <calcPr fullCalcOnLoad="1"/>
</workbook>
</file>

<file path=xl/sharedStrings.xml><?xml version="1.0" encoding="utf-8"?>
<sst xmlns="http://schemas.openxmlformats.org/spreadsheetml/2006/main" count="344" uniqueCount="245">
  <si>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</si>
  <si>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</si>
  <si>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</si>
  <si>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</si>
  <si>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</si>
  <si>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Август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</si>
  <si>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</si>
  <si>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</si>
  <si>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</si>
  <si>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</si>
  <si>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</si>
  <si>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</si>
  <si>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</si>
  <si>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П.00</t>
  </si>
  <si>
    <t xml:space="preserve">Профессиональный цикл 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</si>
  <si>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</si>
  <si>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</si>
  <si>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</si>
  <si>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</si>
  <si>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</si>
  <si>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II курс</t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</si>
  <si>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</si>
  <si>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</si>
  <si>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</si>
  <si>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</si>
  <si>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</si>
  <si>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</si>
  <si>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Иностранный язык</t>
  </si>
  <si>
    <t>Обществознание (включая экономику и право)</t>
  </si>
  <si>
    <t>Химия</t>
  </si>
  <si>
    <t>Биология</t>
  </si>
  <si>
    <t>Математика</t>
  </si>
  <si>
    <t>Информатика и ИКТ</t>
  </si>
  <si>
    <t>Физика</t>
  </si>
  <si>
    <t>Кубановедение</t>
  </si>
  <si>
    <t>Основы электротехники</t>
  </si>
  <si>
    <t>Безопасность жизнедеятельности</t>
  </si>
  <si>
    <t>ПМ. 01</t>
  </si>
  <si>
    <t>МДК.01.01</t>
  </si>
  <si>
    <t>УП. 01</t>
  </si>
  <si>
    <t>ПП. 01</t>
  </si>
  <si>
    <t>ПМ. 03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</si>
  <si>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</si>
  <si>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</si>
  <si>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</si>
  <si>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</si>
  <si>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</si>
  <si>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</si>
  <si>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</si>
  <si>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</si>
  <si>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</si>
  <si>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</si>
  <si>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</si>
  <si>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КАНИКУЛЫ</t>
  </si>
  <si>
    <t>ОП.01</t>
  </si>
  <si>
    <t>Учебная  практика</t>
  </si>
  <si>
    <t>Производственная практика</t>
  </si>
  <si>
    <t>Физическая культура</t>
  </si>
  <si>
    <t>Общепрофессиональный цикл</t>
  </si>
  <si>
    <t>ОП.02</t>
  </si>
  <si>
    <t>ОП. 03</t>
  </si>
  <si>
    <t>Всего</t>
  </si>
  <si>
    <t>*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</si>
  <si>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</si>
  <si>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</si>
  <si>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</si>
  <si>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Эксплуатация и техническое обслуживание сельскохозяйственных машин и оборудования</t>
  </si>
  <si>
    <t>Технология механизированных работ в сельском хозяйстве</t>
  </si>
  <si>
    <t>МДК 01.02</t>
  </si>
  <si>
    <t>Транспортировка грузов</t>
  </si>
  <si>
    <t>Теоретическая подготовка водителей автомобилей категории "С"</t>
  </si>
  <si>
    <t>ОП.03</t>
  </si>
  <si>
    <t>Учебная практика</t>
  </si>
  <si>
    <t>III курс</t>
  </si>
  <si>
    <t>ОП. 04</t>
  </si>
  <si>
    <t>ОП.00</t>
  </si>
  <si>
    <t>Всего часов</t>
  </si>
  <si>
    <t>ОДб.01</t>
  </si>
  <si>
    <t>ОДб.02</t>
  </si>
  <si>
    <t>ОДб. 03</t>
  </si>
  <si>
    <t>ОДб. 04</t>
  </si>
  <si>
    <t>ОДб. 05</t>
  </si>
  <si>
    <t>ОДб. 06</t>
  </si>
  <si>
    <t>ОДб. 07</t>
  </si>
  <si>
    <t>ОДб. 09</t>
  </si>
  <si>
    <t>ОДп.10</t>
  </si>
  <si>
    <t>ОДп.12</t>
  </si>
  <si>
    <t>ОДп.13</t>
  </si>
  <si>
    <t>ОДб. 08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</si>
  <si>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</si>
  <si>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</si>
  <si>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</t>
  </si>
  <si>
    <t>максимальная</t>
  </si>
  <si>
    <t xml:space="preserve">самостоятельная учебная работа </t>
  </si>
  <si>
    <t>Обязательная аудиторная</t>
  </si>
  <si>
    <t>Наименование циклов, дисциплин, профессиональных модулей, МДК, практик</t>
  </si>
  <si>
    <t>всего занятий</t>
  </si>
  <si>
    <t>в т. ч. лаб. и практ. занятий</t>
  </si>
  <si>
    <t>1 сем./ трим.</t>
  </si>
  <si>
    <t>2 сем./ трим.</t>
  </si>
  <si>
    <t>итого за 1 курс</t>
  </si>
  <si>
    <t>3 сем./ трим.</t>
  </si>
  <si>
    <t>4 сем./ трим.</t>
  </si>
  <si>
    <t>итого  за 2 курс</t>
  </si>
  <si>
    <t>5 сем./ трим.</t>
  </si>
  <si>
    <t>6 сем./ трим.</t>
  </si>
  <si>
    <t>Итого  3 курс</t>
  </si>
  <si>
    <t>нед.</t>
  </si>
  <si>
    <t xml:space="preserve">Общепрофессиональный цикл </t>
  </si>
  <si>
    <t>ПМ.00</t>
  </si>
  <si>
    <t>ПМ.01</t>
  </si>
  <si>
    <t>УП.01</t>
  </si>
  <si>
    <t>ПП.01</t>
  </si>
  <si>
    <t>–,–,–,З,ДЗ</t>
  </si>
  <si>
    <t xml:space="preserve">Всего </t>
  </si>
  <si>
    <t>недельная  нагрузка</t>
  </si>
  <si>
    <t>ГИА</t>
  </si>
  <si>
    <t>1 неделя</t>
  </si>
  <si>
    <t>дисциплин и МДК</t>
  </si>
  <si>
    <t>учебной практики</t>
  </si>
  <si>
    <t xml:space="preserve">производств. практики </t>
  </si>
  <si>
    <t>экзаменов</t>
  </si>
  <si>
    <t>зачетов</t>
  </si>
  <si>
    <t>1 курс</t>
  </si>
  <si>
    <t>Основы безопасности жизнедеятельности</t>
  </si>
  <si>
    <t>ОДб.10</t>
  </si>
  <si>
    <t>МДК 03.01</t>
  </si>
  <si>
    <t>УП.03</t>
  </si>
  <si>
    <t>ПП.03</t>
  </si>
  <si>
    <t>ОП. 05</t>
  </si>
  <si>
    <t>и семестрам/триместрам(час. в семестр/триместр)</t>
  </si>
  <si>
    <t>Одп.11</t>
  </si>
  <si>
    <t>Календарный график учебного процесса</t>
  </si>
  <si>
    <t>август</t>
  </si>
  <si>
    <t>2 сентября</t>
  </si>
  <si>
    <t>9 сентября</t>
  </si>
  <si>
    <t>16 сентября</t>
  </si>
  <si>
    <t>23 сентября</t>
  </si>
  <si>
    <t>30 сентября</t>
  </si>
  <si>
    <t>7 октября</t>
  </si>
  <si>
    <t>14 октября</t>
  </si>
  <si>
    <t>21 октября</t>
  </si>
  <si>
    <t>28 октября</t>
  </si>
  <si>
    <t>4 ноября</t>
  </si>
  <si>
    <t>11 ноября</t>
  </si>
  <si>
    <t>18 ноября</t>
  </si>
  <si>
    <t>25 ноября</t>
  </si>
  <si>
    <t>2 декабря</t>
  </si>
  <si>
    <t>9 декабря</t>
  </si>
  <si>
    <t>16 декабря</t>
  </si>
  <si>
    <t>23 декабря</t>
  </si>
  <si>
    <t>13 января</t>
  </si>
  <si>
    <t>20 января</t>
  </si>
  <si>
    <t>27 января</t>
  </si>
  <si>
    <t>3 февраля</t>
  </si>
  <si>
    <t>10 февраля</t>
  </si>
  <si>
    <t>17 февраля</t>
  </si>
  <si>
    <t>24 февраля</t>
  </si>
  <si>
    <t>3 марта</t>
  </si>
  <si>
    <t>10 марта</t>
  </si>
  <si>
    <t>17 марта</t>
  </si>
  <si>
    <t>24 марта</t>
  </si>
  <si>
    <t>31 марта</t>
  </si>
  <si>
    <t>7 апреля</t>
  </si>
  <si>
    <t>14 апреля</t>
  </si>
  <si>
    <t>21 апреля</t>
  </si>
  <si>
    <t>28 апреля</t>
  </si>
  <si>
    <t>5 мая</t>
  </si>
  <si>
    <t>12 мая</t>
  </si>
  <si>
    <t>19 мая</t>
  </si>
  <si>
    <t>26 мая</t>
  </si>
  <si>
    <t>2 июня</t>
  </si>
  <si>
    <t>9 июня</t>
  </si>
  <si>
    <t>16 июня</t>
  </si>
  <si>
    <t>23 июня</t>
  </si>
  <si>
    <t>30 июня</t>
  </si>
  <si>
    <t>каникулы</t>
  </si>
  <si>
    <t xml:space="preserve">Выпускная квалификационная работа </t>
  </si>
  <si>
    <t>Государственная итоговая аттестация</t>
  </si>
  <si>
    <t>ДЗ</t>
  </si>
  <si>
    <t>–,–,–,ДЗ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</si>
  <si>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один учебный год</t>
    </r>
  </si>
  <si>
    <t>-/5/-</t>
  </si>
  <si>
    <t>Общеобразовательные учебные дисциплины</t>
  </si>
  <si>
    <t>0.00</t>
  </si>
  <si>
    <t>Базовые ОУП</t>
  </si>
  <si>
    <t>ОУД.01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</si>
  <si>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</si>
  <si>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</si>
  <si>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</si>
  <si>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</si>
  <si>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</si>
  <si>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</si>
  <si>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ОУД.09</t>
  </si>
  <si>
    <t>ОУД.10</t>
  </si>
  <si>
    <t>География</t>
  </si>
  <si>
    <t>Экология</t>
  </si>
  <si>
    <t>Профильные ОУП</t>
  </si>
  <si>
    <t>ОУД.07</t>
  </si>
  <si>
    <t xml:space="preserve">Информатика </t>
  </si>
  <si>
    <t>ОУД.08</t>
  </si>
  <si>
    <t>Дополнительные ОУП</t>
  </si>
  <si>
    <t>УД.01</t>
  </si>
  <si>
    <t>УД.02</t>
  </si>
  <si>
    <t>УД.03</t>
  </si>
  <si>
    <t>2 недели</t>
  </si>
  <si>
    <t>–,-,Э</t>
  </si>
  <si>
    <t>–,-,-,ДЗ</t>
  </si>
  <si>
    <t>–,З,З,ДЗ</t>
  </si>
  <si>
    <t>–,ДЗ</t>
  </si>
  <si>
    <t>–,-,-,Э</t>
  </si>
  <si>
    <t>–,Э</t>
  </si>
  <si>
    <t>–,-,ДЗ</t>
  </si>
  <si>
    <t>–, -,-,-,ДЗ</t>
  </si>
  <si>
    <t>–,-,-,-,-,Э</t>
  </si>
  <si>
    <t>–,–,-,-,-,ДЗ</t>
  </si>
  <si>
    <t>–,–,–,–, -,ДЗ</t>
  </si>
  <si>
    <t>–,–,–,-,-,Э</t>
  </si>
  <si>
    <t>диф. зачетов</t>
  </si>
  <si>
    <t xml:space="preserve">Русский язык </t>
  </si>
  <si>
    <t>ОУД.11</t>
  </si>
  <si>
    <t>ОУД.12</t>
  </si>
  <si>
    <t>ОУД.13</t>
  </si>
  <si>
    <t>ОУД.14</t>
  </si>
  <si>
    <t>–,-, -, -,ДЗ</t>
  </si>
  <si>
    <t>-,-,-,-,-,З</t>
  </si>
  <si>
    <t>1/2/1/1</t>
  </si>
  <si>
    <t>2/3/2/2</t>
  </si>
  <si>
    <t>-/1/1/1</t>
  </si>
  <si>
    <t>–,-,-,-,-,ДЗ</t>
  </si>
  <si>
    <t>–, -,-,-,-,ДЗ</t>
  </si>
  <si>
    <t>–,-,-,-,ДЗ</t>
  </si>
  <si>
    <t>Астрономия</t>
  </si>
  <si>
    <t>Основы финансовой грамотности</t>
  </si>
  <si>
    <t>Основы предпринимательской деятельности</t>
  </si>
  <si>
    <t>Родная литература</t>
  </si>
  <si>
    <t>Государственная итоговая аттестация: с 16.06.23 по 30.06.23</t>
  </si>
  <si>
    <t>-/11/1</t>
  </si>
  <si>
    <t>-/1/2</t>
  </si>
  <si>
    <t>-/3/-</t>
  </si>
  <si>
    <t>-/15/3</t>
  </si>
  <si>
    <t>1/23/5/2</t>
  </si>
  <si>
    <t>ОУД.15</t>
  </si>
  <si>
    <t>ОУД.16</t>
  </si>
  <si>
    <t>3. План  учебного  процесса     "Тракторист-машинист с/х производства"  2020 - 2023 уч.годы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</si>
</sst>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7" fillId="0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3" fillId="37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6" fillId="0" borderId="10" xfId="0" applyFont="1" applyFill="1" applyBorder="1" applyAlignment="1">
      <alignment horizontal="center" wrapText="1"/>
    </xf>
    <xf numFmtId="16" fontId="3" fillId="0" borderId="10" xfId="0" applyNumberFormat="1" applyFont="1" applyBorder="1" applyAlignment="1">
      <alignment textRotation="90"/>
    </xf>
    <xf numFmtId="16" fontId="3" fillId="34" borderId="10" xfId="0" applyNumberFormat="1" applyFont="1" applyFill="1" applyBorder="1" applyAlignment="1">
      <alignment textRotation="90"/>
    </xf>
    <xf numFmtId="0" fontId="6" fillId="34" borderId="10" xfId="0" applyFont="1" applyFill="1" applyBorder="1" applyAlignment="1">
      <alignment textRotation="90"/>
    </xf>
    <xf numFmtId="16" fontId="3" fillId="34" borderId="10" xfId="0" applyNumberFormat="1" applyFont="1" applyFill="1" applyBorder="1" applyAlignment="1">
      <alignment textRotation="90" wrapText="1"/>
    </xf>
    <xf numFmtId="0" fontId="3" fillId="34" borderId="10" xfId="0" applyFont="1" applyFill="1" applyBorder="1" applyAlignment="1">
      <alignment textRotation="90" wrapText="1"/>
    </xf>
    <xf numFmtId="0" fontId="2" fillId="0" borderId="10" xfId="0" applyFont="1" applyBorder="1" applyAlignment="1">
      <alignment horizontal="center" wrapText="1"/>
    </xf>
    <xf numFmtId="0" fontId="3" fillId="34" borderId="18" xfId="0" applyFont="1" applyFill="1" applyBorder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4" borderId="17" xfId="0" applyFont="1" applyFill="1" applyBorder="1" applyAlignment="1">
      <alignment textRotation="90"/>
    </xf>
    <xf numFmtId="16" fontId="3" fillId="34" borderId="17" xfId="0" applyNumberFormat="1" applyFont="1" applyFill="1" applyBorder="1" applyAlignment="1">
      <alignment textRotation="90"/>
    </xf>
    <xf numFmtId="0" fontId="3" fillId="0" borderId="10" xfId="0" applyFont="1" applyBorder="1" applyAlignment="1">
      <alignment textRotation="90"/>
    </xf>
    <xf numFmtId="16" fontId="3" fillId="0" borderId="10" xfId="0" applyNumberFormat="1" applyFont="1" applyBorder="1" applyAlignment="1">
      <alignment textRotation="90" wrapText="1"/>
    </xf>
    <xf numFmtId="0" fontId="3" fillId="0" borderId="10" xfId="0" applyFont="1" applyBorder="1" applyAlignment="1">
      <alignment textRotation="90" wrapText="1"/>
    </xf>
    <xf numFmtId="16" fontId="3" fillId="0" borderId="10" xfId="0" applyNumberFormat="1" applyFont="1" applyFill="1" applyBorder="1" applyAlignment="1">
      <alignment textRotation="90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textRotation="90"/>
    </xf>
    <xf numFmtId="0" fontId="49" fillId="0" borderId="10" xfId="0" applyFont="1" applyBorder="1" applyAlignment="1">
      <alignment horizontal="center" wrapText="1"/>
    </xf>
    <xf numFmtId="0" fontId="50" fillId="32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0" fontId="7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42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wrapText="1"/>
    </xf>
    <xf numFmtId="49" fontId="7" fillId="39" borderId="10" xfId="0" applyNumberFormat="1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49" fontId="9" fillId="39" borderId="10" xfId="42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32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left" wrapText="1"/>
    </xf>
    <xf numFmtId="0" fontId="6" fillId="32" borderId="17" xfId="0" applyFont="1" applyFill="1" applyBorder="1" applyAlignment="1">
      <alignment horizontal="left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3" fillId="0" borderId="29" xfId="0" applyFont="1" applyBorder="1" applyAlignment="1">
      <alignment horizontal="center" textRotation="90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14" fillId="0" borderId="0" xfId="0" applyFont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32" borderId="13" xfId="0" applyFont="1" applyFill="1" applyBorder="1" applyAlignment="1">
      <alignment horizontal="left" wrapText="1"/>
    </xf>
    <xf numFmtId="0" fontId="2" fillId="32" borderId="1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16" fontId="3" fillId="40" borderId="35" xfId="0" applyNumberFormat="1" applyFont="1" applyFill="1" applyBorder="1" applyAlignment="1">
      <alignment horizontal="center" textRotation="90" wrapText="1"/>
    </xf>
    <xf numFmtId="16" fontId="3" fillId="40" borderId="36" xfId="0" applyNumberFormat="1" applyFont="1" applyFill="1" applyBorder="1" applyAlignment="1">
      <alignment horizontal="center" textRotation="90" wrapText="1"/>
    </xf>
    <xf numFmtId="0" fontId="7" fillId="38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T8" sqref="T8"/>
    </sheetView>
  </sheetViews>
  <sheetFormatPr defaultColWidth="9.00390625" defaultRowHeight="12.75"/>
  <cols>
    <col min="2" max="2" width="34.875" style="0" customWidth="1"/>
    <col min="3" max="3" width="12.00390625" style="0" customWidth="1"/>
    <col min="4" max="5" width="6.00390625" style="0" customWidth="1"/>
    <col min="6" max="6" width="6.625" style="0" customWidth="1"/>
    <col min="7" max="7" width="9.75390625" style="0" customWidth="1"/>
    <col min="8" max="8" width="6.125" style="0" customWidth="1"/>
    <col min="9" max="9" width="6.25390625" style="0" customWidth="1"/>
    <col min="10" max="10" width="6.25390625" style="0" hidden="1" customWidth="1"/>
    <col min="11" max="11" width="6.00390625" style="0" customWidth="1"/>
    <col min="12" max="12" width="5.75390625" style="0" customWidth="1"/>
    <col min="13" max="13" width="5.75390625" style="0" hidden="1" customWidth="1"/>
    <col min="14" max="14" width="6.875" style="0" customWidth="1"/>
    <col min="15" max="15" width="6.375" style="0" customWidth="1"/>
    <col min="16" max="16" width="6.375" style="0" hidden="1" customWidth="1"/>
    <col min="17" max="17" width="0" style="0" hidden="1" customWidth="1"/>
  </cols>
  <sheetData>
    <row r="1" spans="1:15" ht="15.75">
      <c r="A1" s="118" t="s">
        <v>244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3" spans="1:16" ht="27" customHeight="1">
      <c r="A3" s="109" t="s">
        <v>1</v>
      </c>
      <c r="B3" s="119" t="s">
        <v>95</v>
      </c>
      <c r="C3" s="110" t="s">
        <v>89</v>
      </c>
      <c r="D3" s="111" t="s">
        <v>90</v>
      </c>
      <c r="E3" s="111"/>
      <c r="F3" s="111"/>
      <c r="G3" s="111"/>
      <c r="H3" s="112" t="s">
        <v>91</v>
      </c>
      <c r="I3" s="113"/>
      <c r="J3" s="113"/>
      <c r="K3" s="113"/>
      <c r="L3" s="113"/>
      <c r="M3" s="113"/>
      <c r="N3" s="113"/>
      <c r="O3" s="114"/>
      <c r="P3" s="26"/>
    </row>
    <row r="4" spans="1:16" ht="12.75">
      <c r="A4" s="109"/>
      <c r="B4" s="120"/>
      <c r="C4" s="110"/>
      <c r="D4" s="111"/>
      <c r="E4" s="111"/>
      <c r="F4" s="111"/>
      <c r="G4" s="111"/>
      <c r="H4" s="115" t="s">
        <v>130</v>
      </c>
      <c r="I4" s="115"/>
      <c r="J4" s="115"/>
      <c r="K4" s="115"/>
      <c r="L4" s="115"/>
      <c r="M4" s="115"/>
      <c r="N4" s="115"/>
      <c r="O4" s="115"/>
      <c r="P4" s="26"/>
    </row>
    <row r="5" spans="1:16" ht="4.5" customHeight="1">
      <c r="A5" s="109"/>
      <c r="B5" s="120"/>
      <c r="C5" s="110"/>
      <c r="D5" s="111"/>
      <c r="E5" s="111"/>
      <c r="F5" s="111"/>
      <c r="G5" s="111"/>
      <c r="H5" s="116"/>
      <c r="I5" s="116"/>
      <c r="J5" s="116"/>
      <c r="K5" s="116"/>
      <c r="L5" s="116"/>
      <c r="M5" s="116"/>
      <c r="N5" s="116"/>
      <c r="O5" s="116"/>
      <c r="P5" s="26"/>
    </row>
    <row r="6" spans="1:16" ht="12.75" customHeight="1" hidden="1">
      <c r="A6" s="109"/>
      <c r="B6" s="120"/>
      <c r="C6" s="110"/>
      <c r="D6" s="111"/>
      <c r="E6" s="111"/>
      <c r="F6" s="111"/>
      <c r="G6" s="111"/>
      <c r="H6" s="116"/>
      <c r="I6" s="116"/>
      <c r="J6" s="116"/>
      <c r="K6" s="116"/>
      <c r="L6" s="116"/>
      <c r="M6" s="116"/>
      <c r="N6" s="116"/>
      <c r="O6" s="116"/>
      <c r="P6" s="26"/>
    </row>
    <row r="7" spans="1:16" ht="12.75">
      <c r="A7" s="109"/>
      <c r="B7" s="120"/>
      <c r="C7" s="110"/>
      <c r="D7" s="109" t="s">
        <v>92</v>
      </c>
      <c r="E7" s="109" t="s">
        <v>93</v>
      </c>
      <c r="F7" s="111" t="s">
        <v>94</v>
      </c>
      <c r="G7" s="111"/>
      <c r="H7" s="105" t="s">
        <v>8</v>
      </c>
      <c r="I7" s="105"/>
      <c r="J7" s="105"/>
      <c r="K7" s="105" t="s">
        <v>20</v>
      </c>
      <c r="L7" s="105"/>
      <c r="M7" s="105"/>
      <c r="N7" s="105" t="s">
        <v>73</v>
      </c>
      <c r="O7" s="105"/>
      <c r="P7" s="105"/>
    </row>
    <row r="8" spans="1:16" ht="38.25">
      <c r="A8" s="109"/>
      <c r="B8" s="120"/>
      <c r="C8" s="110"/>
      <c r="D8" s="109"/>
      <c r="E8" s="109"/>
      <c r="F8" s="117" t="s">
        <v>96</v>
      </c>
      <c r="G8" s="109" t="s">
        <v>97</v>
      </c>
      <c r="H8" s="33" t="s">
        <v>98</v>
      </c>
      <c r="I8" s="33" t="s">
        <v>99</v>
      </c>
      <c r="J8" s="33" t="s">
        <v>100</v>
      </c>
      <c r="K8" s="33" t="s">
        <v>101</v>
      </c>
      <c r="L8" s="33" t="s">
        <v>102</v>
      </c>
      <c r="M8" s="33" t="s">
        <v>103</v>
      </c>
      <c r="N8" s="33" t="s">
        <v>104</v>
      </c>
      <c r="O8" s="33" t="s">
        <v>105</v>
      </c>
      <c r="P8" s="71" t="s">
        <v>106</v>
      </c>
    </row>
    <row r="9" spans="1:16" ht="12.75">
      <c r="A9" s="109"/>
      <c r="B9" s="120"/>
      <c r="C9" s="110"/>
      <c r="D9" s="109"/>
      <c r="E9" s="109"/>
      <c r="F9" s="117"/>
      <c r="G9" s="109"/>
      <c r="H9" s="33"/>
      <c r="I9" s="33"/>
      <c r="J9" s="33"/>
      <c r="K9" s="33"/>
      <c r="L9" s="33"/>
      <c r="M9" s="33"/>
      <c r="N9" s="33"/>
      <c r="O9" s="33"/>
      <c r="P9" s="26"/>
    </row>
    <row r="10" spans="1:16" ht="12.75">
      <c r="A10" s="109"/>
      <c r="B10" s="120"/>
      <c r="C10" s="110"/>
      <c r="D10" s="109"/>
      <c r="E10" s="109"/>
      <c r="F10" s="117"/>
      <c r="G10" s="109"/>
      <c r="H10" s="33">
        <v>17</v>
      </c>
      <c r="I10" s="33">
        <v>23</v>
      </c>
      <c r="J10" s="33"/>
      <c r="K10" s="33">
        <v>16</v>
      </c>
      <c r="L10" s="33">
        <v>23</v>
      </c>
      <c r="M10" s="33"/>
      <c r="N10" s="33">
        <v>17</v>
      </c>
      <c r="O10" s="33">
        <v>20</v>
      </c>
      <c r="P10" s="26"/>
    </row>
    <row r="11" spans="1:16" ht="12.75">
      <c r="A11" s="109"/>
      <c r="B11" s="121"/>
      <c r="C11" s="110"/>
      <c r="D11" s="109"/>
      <c r="E11" s="109"/>
      <c r="F11" s="117"/>
      <c r="G11" s="109"/>
      <c r="H11" s="72" t="s">
        <v>107</v>
      </c>
      <c r="I11" s="33" t="s">
        <v>107</v>
      </c>
      <c r="J11" s="33"/>
      <c r="K11" s="33" t="s">
        <v>107</v>
      </c>
      <c r="L11" s="33" t="s">
        <v>107</v>
      </c>
      <c r="M11" s="33"/>
      <c r="N11" s="33" t="s">
        <v>107</v>
      </c>
      <c r="O11" s="33" t="s">
        <v>107</v>
      </c>
      <c r="P11" s="26"/>
    </row>
    <row r="12" spans="1:16" ht="12.75">
      <c r="A12" s="67">
        <v>1</v>
      </c>
      <c r="B12" s="67">
        <v>2</v>
      </c>
      <c r="C12" s="73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/>
      <c r="K12" s="67">
        <v>10</v>
      </c>
      <c r="L12" s="67">
        <v>11</v>
      </c>
      <c r="M12" s="67"/>
      <c r="N12" s="67">
        <v>12</v>
      </c>
      <c r="O12" s="67">
        <v>13</v>
      </c>
      <c r="P12" s="26"/>
    </row>
    <row r="13" spans="1:16" ht="25.5">
      <c r="A13" s="67" t="s">
        <v>1</v>
      </c>
      <c r="B13" s="67" t="s">
        <v>183</v>
      </c>
      <c r="C13" s="96" t="s">
        <v>240</v>
      </c>
      <c r="D13" s="67">
        <f>D14+D28+D32</f>
        <v>3096</v>
      </c>
      <c r="E13" s="67">
        <f aca="true" t="shared" si="0" ref="E13:O13">E14+E28+E32</f>
        <v>1044</v>
      </c>
      <c r="F13" s="67">
        <f t="shared" si="0"/>
        <v>2052</v>
      </c>
      <c r="G13" s="67">
        <f t="shared" si="0"/>
        <v>512</v>
      </c>
      <c r="H13" s="67">
        <f t="shared" si="0"/>
        <v>563</v>
      </c>
      <c r="I13" s="67">
        <f t="shared" si="0"/>
        <v>662</v>
      </c>
      <c r="J13" s="67">
        <f t="shared" si="0"/>
        <v>0</v>
      </c>
      <c r="K13" s="67">
        <f t="shared" si="0"/>
        <v>407</v>
      </c>
      <c r="L13" s="67">
        <f t="shared" si="0"/>
        <v>322</v>
      </c>
      <c r="M13" s="67">
        <f t="shared" si="0"/>
        <v>0</v>
      </c>
      <c r="N13" s="67">
        <f t="shared" si="0"/>
        <v>60</v>
      </c>
      <c r="O13" s="67">
        <f t="shared" si="0"/>
        <v>38</v>
      </c>
      <c r="P13" s="26"/>
    </row>
    <row r="14" spans="1:17" s="95" customFormat="1" ht="13.5" customHeight="1">
      <c r="A14" s="92" t="s">
        <v>184</v>
      </c>
      <c r="B14" s="93" t="s">
        <v>185</v>
      </c>
      <c r="C14" s="96" t="s">
        <v>237</v>
      </c>
      <c r="D14" s="92">
        <f>D15+D16+D17+D18+D19+D20+D22+D23+D24+D25+D26+D21+D27</f>
        <v>2046</v>
      </c>
      <c r="E14" s="92">
        <f aca="true" t="shared" si="1" ref="E14:O14">E15+E16+E17+E18+E19+E20+E22+E23+E24+E25+E26+E21+E27</f>
        <v>693</v>
      </c>
      <c r="F14" s="92">
        <f t="shared" si="1"/>
        <v>1353</v>
      </c>
      <c r="G14" s="92">
        <f t="shared" si="1"/>
        <v>388</v>
      </c>
      <c r="H14" s="92">
        <f t="shared" si="1"/>
        <v>340</v>
      </c>
      <c r="I14" s="92">
        <f t="shared" si="1"/>
        <v>407</v>
      </c>
      <c r="J14" s="92">
        <f t="shared" si="1"/>
        <v>0</v>
      </c>
      <c r="K14" s="92">
        <f t="shared" si="1"/>
        <v>299</v>
      </c>
      <c r="L14" s="92">
        <f t="shared" si="1"/>
        <v>209</v>
      </c>
      <c r="M14" s="92">
        <f t="shared" si="1"/>
        <v>0</v>
      </c>
      <c r="N14" s="92">
        <f t="shared" si="1"/>
        <v>60</v>
      </c>
      <c r="O14" s="92">
        <f t="shared" si="1"/>
        <v>38</v>
      </c>
      <c r="P14" s="92">
        <f>P15+P16+P17+P18+P19+P20+P22+P23+P24+P25+P26</f>
        <v>49</v>
      </c>
      <c r="Q14" s="92">
        <f>Q15+Q16+Q17+Q18+Q19+Q20+Q22+Q23+Q24+Q25+Q26</f>
        <v>0</v>
      </c>
    </row>
    <row r="15" spans="1:17" ht="12.75">
      <c r="A15" s="35" t="s">
        <v>186</v>
      </c>
      <c r="B15" s="75" t="s">
        <v>219</v>
      </c>
      <c r="C15" s="41" t="s">
        <v>206</v>
      </c>
      <c r="D15" s="35">
        <f aca="true" t="shared" si="2" ref="D15:D26">E15+F15</f>
        <v>172</v>
      </c>
      <c r="E15" s="41">
        <v>58</v>
      </c>
      <c r="F15" s="35">
        <v>114</v>
      </c>
      <c r="G15" s="35"/>
      <c r="H15" s="41">
        <v>34</v>
      </c>
      <c r="I15" s="41">
        <v>46</v>
      </c>
      <c r="J15" s="97"/>
      <c r="K15" s="41">
        <v>34</v>
      </c>
      <c r="L15" s="41">
        <v>0</v>
      </c>
      <c r="M15" s="35"/>
      <c r="N15" s="35">
        <v>0</v>
      </c>
      <c r="O15" s="35">
        <v>0</v>
      </c>
      <c r="P15" s="74">
        <f aca="true" t="shared" si="3" ref="P15:P31">N15+O15</f>
        <v>0</v>
      </c>
      <c r="Q15">
        <f>J15+M15+P15</f>
        <v>0</v>
      </c>
    </row>
    <row r="16" spans="1:16" ht="12.75">
      <c r="A16" s="35" t="s">
        <v>187</v>
      </c>
      <c r="B16" s="75" t="s">
        <v>22</v>
      </c>
      <c r="C16" s="41" t="s">
        <v>231</v>
      </c>
      <c r="D16" s="35">
        <f t="shared" si="2"/>
        <v>258</v>
      </c>
      <c r="E16" s="41">
        <v>87</v>
      </c>
      <c r="F16" s="35">
        <v>171</v>
      </c>
      <c r="G16" s="35"/>
      <c r="H16" s="41">
        <v>34</v>
      </c>
      <c r="I16" s="41">
        <v>46</v>
      </c>
      <c r="J16" s="97"/>
      <c r="K16" s="41">
        <v>32</v>
      </c>
      <c r="L16" s="41">
        <v>46</v>
      </c>
      <c r="M16" s="35"/>
      <c r="N16" s="35">
        <v>13</v>
      </c>
      <c r="O16" s="35">
        <v>0</v>
      </c>
      <c r="P16" s="74"/>
    </row>
    <row r="17" spans="1:16" ht="12.75">
      <c r="A17" s="35" t="s">
        <v>188</v>
      </c>
      <c r="B17" s="75" t="s">
        <v>27</v>
      </c>
      <c r="C17" s="41" t="s">
        <v>231</v>
      </c>
      <c r="D17" s="35">
        <f t="shared" si="2"/>
        <v>258</v>
      </c>
      <c r="E17" s="41">
        <v>87</v>
      </c>
      <c r="F17" s="35">
        <v>171</v>
      </c>
      <c r="G17" s="35">
        <v>171</v>
      </c>
      <c r="H17" s="35">
        <v>34</v>
      </c>
      <c r="I17" s="35">
        <v>46</v>
      </c>
      <c r="J17" s="35"/>
      <c r="K17" s="35">
        <v>32</v>
      </c>
      <c r="L17" s="35">
        <v>46</v>
      </c>
      <c r="M17" s="35"/>
      <c r="N17" s="35">
        <v>13</v>
      </c>
      <c r="O17" s="35">
        <v>0</v>
      </c>
      <c r="P17" s="74">
        <f t="shared" si="3"/>
        <v>13</v>
      </c>
    </row>
    <row r="18" spans="1:16" ht="12.75">
      <c r="A18" s="35" t="s">
        <v>190</v>
      </c>
      <c r="B18" s="75" t="s">
        <v>23</v>
      </c>
      <c r="C18" s="41" t="s">
        <v>229</v>
      </c>
      <c r="D18" s="35">
        <f t="shared" si="2"/>
        <v>257</v>
      </c>
      <c r="E18" s="41">
        <v>86</v>
      </c>
      <c r="F18" s="35">
        <v>171</v>
      </c>
      <c r="G18" s="35"/>
      <c r="H18" s="35">
        <v>34</v>
      </c>
      <c r="I18" s="35">
        <v>23</v>
      </c>
      <c r="J18" s="35"/>
      <c r="K18" s="35">
        <v>32</v>
      </c>
      <c r="L18" s="35">
        <v>46</v>
      </c>
      <c r="M18" s="35"/>
      <c r="N18" s="35">
        <v>17</v>
      </c>
      <c r="O18" s="35">
        <v>19</v>
      </c>
      <c r="P18" s="74"/>
    </row>
    <row r="19" spans="1:16" ht="12.75">
      <c r="A19" s="35" t="s">
        <v>191</v>
      </c>
      <c r="B19" s="75" t="s">
        <v>57</v>
      </c>
      <c r="C19" s="41" t="s">
        <v>208</v>
      </c>
      <c r="D19" s="35">
        <f t="shared" si="2"/>
        <v>257</v>
      </c>
      <c r="E19" s="41">
        <v>86</v>
      </c>
      <c r="F19" s="35">
        <v>171</v>
      </c>
      <c r="G19" s="35">
        <v>161</v>
      </c>
      <c r="H19" s="35">
        <v>51</v>
      </c>
      <c r="I19" s="35">
        <v>69</v>
      </c>
      <c r="J19" s="35"/>
      <c r="K19" s="35">
        <v>51</v>
      </c>
      <c r="L19" s="35">
        <v>0</v>
      </c>
      <c r="M19" s="35"/>
      <c r="N19" s="35">
        <v>0</v>
      </c>
      <c r="O19" s="35">
        <v>0</v>
      </c>
      <c r="P19" s="74">
        <f t="shared" si="3"/>
        <v>0</v>
      </c>
    </row>
    <row r="20" spans="1:16" ht="14.25" customHeight="1">
      <c r="A20" s="35" t="s">
        <v>192</v>
      </c>
      <c r="B20" s="75" t="s">
        <v>124</v>
      </c>
      <c r="C20" s="41" t="s">
        <v>209</v>
      </c>
      <c r="D20" s="35">
        <f t="shared" si="2"/>
        <v>109</v>
      </c>
      <c r="E20" s="41">
        <v>37</v>
      </c>
      <c r="F20" s="35">
        <v>72</v>
      </c>
      <c r="G20" s="35">
        <v>8</v>
      </c>
      <c r="H20" s="35">
        <v>34</v>
      </c>
      <c r="I20" s="35">
        <v>38</v>
      </c>
      <c r="J20" s="35"/>
      <c r="K20" s="35">
        <v>0</v>
      </c>
      <c r="L20" s="35">
        <v>0</v>
      </c>
      <c r="M20" s="35"/>
      <c r="N20" s="35">
        <v>0</v>
      </c>
      <c r="O20" s="35">
        <v>0</v>
      </c>
      <c r="P20" s="74">
        <f t="shared" si="3"/>
        <v>0</v>
      </c>
    </row>
    <row r="21" spans="1:16" ht="14.25" customHeight="1">
      <c r="A21" s="35" t="s">
        <v>198</v>
      </c>
      <c r="B21" s="75" t="s">
        <v>232</v>
      </c>
      <c r="C21" s="41" t="s">
        <v>209</v>
      </c>
      <c r="D21" s="35">
        <v>54</v>
      </c>
      <c r="E21" s="41">
        <v>18</v>
      </c>
      <c r="F21" s="35">
        <v>36</v>
      </c>
      <c r="G21" s="35">
        <v>6</v>
      </c>
      <c r="H21" s="35">
        <v>0</v>
      </c>
      <c r="I21" s="35">
        <v>36</v>
      </c>
      <c r="J21" s="35"/>
      <c r="K21" s="35">
        <v>0</v>
      </c>
      <c r="L21" s="35">
        <v>0</v>
      </c>
      <c r="M21" s="35"/>
      <c r="N21" s="35">
        <v>0</v>
      </c>
      <c r="O21" s="35">
        <v>0</v>
      </c>
      <c r="P21" s="74"/>
    </row>
    <row r="22" spans="1:16" ht="12.75">
      <c r="A22" s="35" t="s">
        <v>200</v>
      </c>
      <c r="B22" s="75" t="s">
        <v>29</v>
      </c>
      <c r="C22" s="41" t="s">
        <v>207</v>
      </c>
      <c r="D22" s="35">
        <f t="shared" si="2"/>
        <v>171</v>
      </c>
      <c r="E22" s="41">
        <v>57</v>
      </c>
      <c r="F22" s="35">
        <v>114</v>
      </c>
      <c r="G22" s="35">
        <v>5</v>
      </c>
      <c r="H22" s="35">
        <v>34</v>
      </c>
      <c r="I22" s="35">
        <v>23</v>
      </c>
      <c r="J22" s="35"/>
      <c r="K22" s="35">
        <v>32</v>
      </c>
      <c r="L22" s="35">
        <v>25</v>
      </c>
      <c r="M22" s="35"/>
      <c r="N22" s="35">
        <v>0</v>
      </c>
      <c r="O22" s="35">
        <v>0</v>
      </c>
      <c r="P22" s="74">
        <f t="shared" si="3"/>
        <v>0</v>
      </c>
    </row>
    <row r="23" spans="1:16" ht="25.5">
      <c r="A23" s="35" t="s">
        <v>193</v>
      </c>
      <c r="B23" s="75" t="s">
        <v>28</v>
      </c>
      <c r="C23" s="41" t="s">
        <v>229</v>
      </c>
      <c r="D23" s="35">
        <f t="shared" si="2"/>
        <v>240</v>
      </c>
      <c r="E23" s="41">
        <v>87</v>
      </c>
      <c r="F23" s="35">
        <v>153</v>
      </c>
      <c r="G23" s="35"/>
      <c r="H23" s="35">
        <v>34</v>
      </c>
      <c r="I23" s="35">
        <v>23</v>
      </c>
      <c r="J23" s="35"/>
      <c r="K23" s="35">
        <v>34</v>
      </c>
      <c r="L23" s="35">
        <v>26</v>
      </c>
      <c r="M23" s="35"/>
      <c r="N23" s="35">
        <v>17</v>
      </c>
      <c r="O23" s="35">
        <v>19</v>
      </c>
      <c r="P23" s="74">
        <f t="shared" si="3"/>
        <v>36</v>
      </c>
    </row>
    <row r="24" spans="1:16" ht="12.75">
      <c r="A24" s="35" t="s">
        <v>194</v>
      </c>
      <c r="B24" s="91" t="s">
        <v>30</v>
      </c>
      <c r="C24" s="41" t="s">
        <v>209</v>
      </c>
      <c r="D24" s="35">
        <f t="shared" si="2"/>
        <v>54</v>
      </c>
      <c r="E24" s="41">
        <v>18</v>
      </c>
      <c r="F24" s="35">
        <v>36</v>
      </c>
      <c r="G24" s="35">
        <v>5</v>
      </c>
      <c r="H24" s="35">
        <v>17</v>
      </c>
      <c r="I24" s="35">
        <v>19</v>
      </c>
      <c r="J24" s="35"/>
      <c r="K24" s="35">
        <v>0</v>
      </c>
      <c r="L24" s="35">
        <v>0</v>
      </c>
      <c r="M24" s="35"/>
      <c r="N24" s="35">
        <v>0</v>
      </c>
      <c r="O24" s="35">
        <v>0</v>
      </c>
      <c r="P24" s="74">
        <f t="shared" si="3"/>
        <v>0</v>
      </c>
    </row>
    <row r="25" spans="1:16" ht="12.75">
      <c r="A25" s="35" t="s">
        <v>220</v>
      </c>
      <c r="B25" s="75" t="s">
        <v>195</v>
      </c>
      <c r="C25" s="41" t="s">
        <v>209</v>
      </c>
      <c r="D25" s="35">
        <f t="shared" si="2"/>
        <v>108</v>
      </c>
      <c r="E25" s="41">
        <v>36</v>
      </c>
      <c r="F25" s="35">
        <v>72</v>
      </c>
      <c r="G25" s="35">
        <v>29</v>
      </c>
      <c r="H25" s="35">
        <v>34</v>
      </c>
      <c r="I25" s="35">
        <v>38</v>
      </c>
      <c r="J25" s="35"/>
      <c r="K25" s="35">
        <v>0</v>
      </c>
      <c r="L25" s="35">
        <v>0</v>
      </c>
      <c r="M25" s="35"/>
      <c r="N25" s="35">
        <v>0</v>
      </c>
      <c r="O25" s="35">
        <v>0</v>
      </c>
      <c r="P25" s="74">
        <f t="shared" si="3"/>
        <v>0</v>
      </c>
    </row>
    <row r="26" spans="1:16" ht="12.75">
      <c r="A26" s="35" t="s">
        <v>221</v>
      </c>
      <c r="B26" s="30" t="s">
        <v>196</v>
      </c>
      <c r="C26" s="41" t="s">
        <v>212</v>
      </c>
      <c r="D26" s="35">
        <f t="shared" si="2"/>
        <v>54</v>
      </c>
      <c r="E26" s="41">
        <v>18</v>
      </c>
      <c r="F26" s="23">
        <v>36</v>
      </c>
      <c r="G26" s="23">
        <v>3</v>
      </c>
      <c r="H26" s="23">
        <v>0</v>
      </c>
      <c r="I26" s="23">
        <v>0</v>
      </c>
      <c r="J26" s="23"/>
      <c r="K26" s="23">
        <v>16</v>
      </c>
      <c r="L26" s="23">
        <v>20</v>
      </c>
      <c r="M26" s="23"/>
      <c r="N26" s="23">
        <v>0</v>
      </c>
      <c r="O26" s="23">
        <v>0</v>
      </c>
      <c r="P26" s="74">
        <f t="shared" si="3"/>
        <v>0</v>
      </c>
    </row>
    <row r="27" spans="1:16" ht="12.75">
      <c r="A27" s="35" t="s">
        <v>222</v>
      </c>
      <c r="B27" s="30" t="s">
        <v>235</v>
      </c>
      <c r="C27" s="41" t="s">
        <v>212</v>
      </c>
      <c r="D27" s="35">
        <v>54</v>
      </c>
      <c r="E27" s="41">
        <v>18</v>
      </c>
      <c r="F27" s="23">
        <v>36</v>
      </c>
      <c r="G27" s="23"/>
      <c r="H27" s="23">
        <v>0</v>
      </c>
      <c r="I27" s="23">
        <v>0</v>
      </c>
      <c r="J27" s="23"/>
      <c r="K27" s="23">
        <v>36</v>
      </c>
      <c r="L27" s="23">
        <v>0</v>
      </c>
      <c r="M27" s="23"/>
      <c r="N27" s="23">
        <v>0</v>
      </c>
      <c r="O27" s="23">
        <v>0</v>
      </c>
      <c r="P27" s="74">
        <f t="shared" si="3"/>
        <v>0</v>
      </c>
    </row>
    <row r="28" spans="1:17" ht="12.75">
      <c r="A28" s="92" t="s">
        <v>184</v>
      </c>
      <c r="B28" s="93" t="s">
        <v>197</v>
      </c>
      <c r="C28" s="96" t="s">
        <v>238</v>
      </c>
      <c r="D28" s="73">
        <f>D29+D30+D31</f>
        <v>855</v>
      </c>
      <c r="E28" s="73">
        <f aca="true" t="shared" si="4" ref="E28:Q28">E29+E30+E31</f>
        <v>285</v>
      </c>
      <c r="F28" s="73">
        <f t="shared" si="4"/>
        <v>570</v>
      </c>
      <c r="G28" s="73">
        <f t="shared" si="4"/>
        <v>99</v>
      </c>
      <c r="H28" s="73">
        <f t="shared" si="4"/>
        <v>170</v>
      </c>
      <c r="I28" s="73">
        <f t="shared" si="4"/>
        <v>196</v>
      </c>
      <c r="J28" s="73">
        <f t="shared" si="4"/>
        <v>0</v>
      </c>
      <c r="K28" s="73">
        <f t="shared" si="4"/>
        <v>91</v>
      </c>
      <c r="L28" s="73">
        <f t="shared" si="4"/>
        <v>113</v>
      </c>
      <c r="M28" s="73">
        <f t="shared" si="4"/>
        <v>0</v>
      </c>
      <c r="N28" s="73">
        <f t="shared" si="4"/>
        <v>0</v>
      </c>
      <c r="O28" s="73">
        <f t="shared" si="4"/>
        <v>0</v>
      </c>
      <c r="P28" s="73">
        <f t="shared" si="4"/>
        <v>0</v>
      </c>
      <c r="Q28" s="73">
        <f t="shared" si="4"/>
        <v>0</v>
      </c>
    </row>
    <row r="29" spans="1:16" ht="26.25" thickBot="1">
      <c r="A29" s="76" t="s">
        <v>223</v>
      </c>
      <c r="B29" s="77" t="s">
        <v>189</v>
      </c>
      <c r="C29" s="41" t="s">
        <v>210</v>
      </c>
      <c r="D29" s="35">
        <f>E29+F29</f>
        <v>427</v>
      </c>
      <c r="E29" s="41">
        <v>142</v>
      </c>
      <c r="F29" s="76">
        <v>285</v>
      </c>
      <c r="G29" s="76">
        <v>4</v>
      </c>
      <c r="H29" s="76">
        <v>68</v>
      </c>
      <c r="I29" s="76">
        <v>78</v>
      </c>
      <c r="J29" s="76"/>
      <c r="K29" s="76">
        <v>61</v>
      </c>
      <c r="L29" s="76">
        <v>78</v>
      </c>
      <c r="M29" s="76"/>
      <c r="N29" s="76">
        <v>0</v>
      </c>
      <c r="O29" s="76">
        <v>0</v>
      </c>
      <c r="P29" s="74">
        <f t="shared" si="3"/>
        <v>0</v>
      </c>
    </row>
    <row r="30" spans="1:17" ht="13.5" thickBot="1">
      <c r="A30" s="76" t="s">
        <v>242</v>
      </c>
      <c r="B30" s="77" t="s">
        <v>199</v>
      </c>
      <c r="C30" s="41" t="s">
        <v>211</v>
      </c>
      <c r="D30" s="35">
        <f>E30+F30</f>
        <v>176</v>
      </c>
      <c r="E30" s="41">
        <v>53</v>
      </c>
      <c r="F30" s="76">
        <v>123</v>
      </c>
      <c r="G30" s="76">
        <v>70</v>
      </c>
      <c r="H30" s="76">
        <v>51</v>
      </c>
      <c r="I30" s="76">
        <v>72</v>
      </c>
      <c r="J30" s="76"/>
      <c r="K30" s="76">
        <v>0</v>
      </c>
      <c r="L30" s="76">
        <v>0</v>
      </c>
      <c r="M30" s="76"/>
      <c r="N30" s="76">
        <v>0</v>
      </c>
      <c r="O30" s="76">
        <v>0</v>
      </c>
      <c r="P30" s="35">
        <v>0</v>
      </c>
      <c r="Q30" s="68">
        <v>0</v>
      </c>
    </row>
    <row r="31" spans="1:16" ht="12.75">
      <c r="A31" s="76" t="s">
        <v>243</v>
      </c>
      <c r="B31" s="77" t="s">
        <v>33</v>
      </c>
      <c r="C31" s="41" t="s">
        <v>207</v>
      </c>
      <c r="D31" s="35">
        <f>E31+F31</f>
        <v>252</v>
      </c>
      <c r="E31" s="41">
        <v>90</v>
      </c>
      <c r="F31" s="76">
        <v>162</v>
      </c>
      <c r="G31" s="76">
        <v>25</v>
      </c>
      <c r="H31" s="76">
        <v>51</v>
      </c>
      <c r="I31" s="76">
        <v>46</v>
      </c>
      <c r="J31" s="76"/>
      <c r="K31" s="76">
        <v>30</v>
      </c>
      <c r="L31" s="76">
        <v>35</v>
      </c>
      <c r="M31" s="76"/>
      <c r="N31" s="76">
        <v>0</v>
      </c>
      <c r="O31" s="76">
        <v>0</v>
      </c>
      <c r="P31" s="74">
        <f t="shared" si="3"/>
        <v>0</v>
      </c>
    </row>
    <row r="32" spans="1:16" s="95" customFormat="1" ht="12.75">
      <c r="A32" s="92" t="s">
        <v>184</v>
      </c>
      <c r="B32" s="93" t="s">
        <v>201</v>
      </c>
      <c r="C32" s="96" t="s">
        <v>239</v>
      </c>
      <c r="D32" s="73">
        <f>D33+D34+D35</f>
        <v>195</v>
      </c>
      <c r="E32" s="73">
        <f aca="true" t="shared" si="5" ref="E32:O32">E33+E34+E35</f>
        <v>66</v>
      </c>
      <c r="F32" s="73">
        <f t="shared" si="5"/>
        <v>129</v>
      </c>
      <c r="G32" s="73">
        <f t="shared" si="5"/>
        <v>25</v>
      </c>
      <c r="H32" s="73">
        <f t="shared" si="5"/>
        <v>53</v>
      </c>
      <c r="I32" s="73">
        <f t="shared" si="5"/>
        <v>59</v>
      </c>
      <c r="J32" s="73">
        <f t="shared" si="5"/>
        <v>0</v>
      </c>
      <c r="K32" s="73">
        <f t="shared" si="5"/>
        <v>17</v>
      </c>
      <c r="L32" s="73">
        <f t="shared" si="5"/>
        <v>0</v>
      </c>
      <c r="M32" s="73">
        <f t="shared" si="5"/>
        <v>0</v>
      </c>
      <c r="N32" s="73">
        <f t="shared" si="5"/>
        <v>0</v>
      </c>
      <c r="O32" s="73">
        <f t="shared" si="5"/>
        <v>0</v>
      </c>
      <c r="P32" s="74"/>
    </row>
    <row r="33" spans="1:16" ht="12.75">
      <c r="A33" s="76" t="s">
        <v>202</v>
      </c>
      <c r="B33" s="77" t="s">
        <v>34</v>
      </c>
      <c r="C33" s="41" t="s">
        <v>212</v>
      </c>
      <c r="D33" s="35">
        <f>E33+F33</f>
        <v>87</v>
      </c>
      <c r="E33" s="41">
        <v>30</v>
      </c>
      <c r="F33" s="76">
        <v>57</v>
      </c>
      <c r="G33" s="76"/>
      <c r="H33" s="76">
        <v>17</v>
      </c>
      <c r="I33" s="76">
        <v>23</v>
      </c>
      <c r="J33" s="76"/>
      <c r="K33" s="76">
        <v>17</v>
      </c>
      <c r="L33" s="76">
        <v>0</v>
      </c>
      <c r="M33" s="76"/>
      <c r="N33" s="76">
        <v>0</v>
      </c>
      <c r="O33" s="76">
        <v>0</v>
      </c>
      <c r="P33" s="74"/>
    </row>
    <row r="34" spans="1:16" ht="12.75">
      <c r="A34" s="76" t="s">
        <v>203</v>
      </c>
      <c r="B34" s="77" t="s">
        <v>233</v>
      </c>
      <c r="C34" s="41" t="s">
        <v>179</v>
      </c>
      <c r="D34" s="35">
        <f>E34+F34</f>
        <v>54</v>
      </c>
      <c r="E34" s="41">
        <v>18</v>
      </c>
      <c r="F34" s="76">
        <v>36</v>
      </c>
      <c r="G34" s="76">
        <v>7</v>
      </c>
      <c r="H34" s="76">
        <v>36</v>
      </c>
      <c r="I34" s="76">
        <v>0</v>
      </c>
      <c r="J34" s="76"/>
      <c r="K34" s="76">
        <v>0</v>
      </c>
      <c r="L34" s="76">
        <v>0</v>
      </c>
      <c r="M34" s="76"/>
      <c r="N34" s="76">
        <v>0</v>
      </c>
      <c r="O34" s="76">
        <v>0</v>
      </c>
      <c r="P34" s="74"/>
    </row>
    <row r="35" spans="1:16" ht="25.5">
      <c r="A35" s="76" t="s">
        <v>204</v>
      </c>
      <c r="B35" s="77" t="s">
        <v>234</v>
      </c>
      <c r="C35" s="41" t="s">
        <v>209</v>
      </c>
      <c r="D35" s="35">
        <f>E35+F35</f>
        <v>54</v>
      </c>
      <c r="E35" s="41">
        <v>18</v>
      </c>
      <c r="F35" s="76">
        <v>36</v>
      </c>
      <c r="G35" s="76">
        <v>18</v>
      </c>
      <c r="H35" s="76">
        <v>0</v>
      </c>
      <c r="I35" s="76">
        <v>36</v>
      </c>
      <c r="J35" s="76"/>
      <c r="K35" s="76">
        <v>0</v>
      </c>
      <c r="L35" s="76">
        <v>0</v>
      </c>
      <c r="M35" s="76"/>
      <c r="N35" s="76">
        <v>0</v>
      </c>
      <c r="O35" s="76">
        <v>0</v>
      </c>
      <c r="P35" s="74"/>
    </row>
    <row r="36" spans="1:17" ht="12.75">
      <c r="A36" s="78" t="s">
        <v>75</v>
      </c>
      <c r="B36" s="78" t="s">
        <v>108</v>
      </c>
      <c r="C36" s="79" t="s">
        <v>182</v>
      </c>
      <c r="D36" s="80">
        <f>D37+D38+D39+D40+D41</f>
        <v>337</v>
      </c>
      <c r="E36" s="80">
        <f>E37+E38+E39+E40+E41</f>
        <v>112</v>
      </c>
      <c r="F36" s="80">
        <f>F37+F38+F39+F40+F41</f>
        <v>225</v>
      </c>
      <c r="G36" s="80">
        <f>G37+G38+G39+G40+G41</f>
        <v>112</v>
      </c>
      <c r="H36" s="80">
        <f>H37+H38+H39+H40+H41</f>
        <v>49</v>
      </c>
      <c r="I36" s="80">
        <f aca="true" t="shared" si="6" ref="I36:O36">I37+I38+I39+I40+I41</f>
        <v>67</v>
      </c>
      <c r="J36" s="80">
        <f t="shared" si="6"/>
        <v>116</v>
      </c>
      <c r="K36" s="80">
        <f t="shared" si="6"/>
        <v>0</v>
      </c>
      <c r="L36" s="80">
        <f t="shared" si="6"/>
        <v>32</v>
      </c>
      <c r="M36" s="80">
        <f t="shared" si="6"/>
        <v>32</v>
      </c>
      <c r="N36" s="80">
        <f t="shared" si="6"/>
        <v>77</v>
      </c>
      <c r="O36" s="80">
        <f t="shared" si="6"/>
        <v>0</v>
      </c>
      <c r="P36" s="81">
        <f>N36+O36</f>
        <v>77</v>
      </c>
      <c r="Q36">
        <f>J36+M36+P36</f>
        <v>225</v>
      </c>
    </row>
    <row r="37" spans="1:18" ht="12.75">
      <c r="A37" s="27" t="s">
        <v>54</v>
      </c>
      <c r="B37" s="28" t="s">
        <v>63</v>
      </c>
      <c r="C37" s="23" t="s">
        <v>213</v>
      </c>
      <c r="D37" s="41">
        <f>E37+F37</f>
        <v>61</v>
      </c>
      <c r="E37" s="27">
        <v>20</v>
      </c>
      <c r="F37" s="23">
        <v>41</v>
      </c>
      <c r="G37" s="23">
        <v>20</v>
      </c>
      <c r="H37" s="27">
        <v>0</v>
      </c>
      <c r="I37" s="27">
        <v>0</v>
      </c>
      <c r="J37" s="23">
        <f>H37+I37</f>
        <v>0</v>
      </c>
      <c r="K37" s="27">
        <v>0</v>
      </c>
      <c r="L37" s="27">
        <v>0</v>
      </c>
      <c r="M37" s="27">
        <v>0</v>
      </c>
      <c r="N37" s="27">
        <v>41</v>
      </c>
      <c r="O37" s="27">
        <v>0</v>
      </c>
      <c r="P37" s="27">
        <v>0</v>
      </c>
      <c r="Q37" s="69">
        <v>0</v>
      </c>
      <c r="R37" s="98"/>
    </row>
    <row r="38" spans="1:18" ht="25.5">
      <c r="A38" s="27" t="s">
        <v>59</v>
      </c>
      <c r="B38" s="30" t="s">
        <v>64</v>
      </c>
      <c r="C38" s="23" t="s">
        <v>209</v>
      </c>
      <c r="D38" s="41">
        <f>E38+F38</f>
        <v>105</v>
      </c>
      <c r="E38" s="27">
        <v>35</v>
      </c>
      <c r="F38" s="23">
        <f>J38+M38+P38</f>
        <v>70</v>
      </c>
      <c r="G38" s="23">
        <v>35</v>
      </c>
      <c r="H38" s="23">
        <v>36</v>
      </c>
      <c r="I38" s="23">
        <v>34</v>
      </c>
      <c r="J38" s="23">
        <f>H38+I38</f>
        <v>70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81">
        <f>N38+O38</f>
        <v>0</v>
      </c>
      <c r="R38" s="98"/>
    </row>
    <row r="39" spans="1:18" ht="25.5">
      <c r="A39" s="27" t="s">
        <v>60</v>
      </c>
      <c r="B39" s="30" t="s">
        <v>65</v>
      </c>
      <c r="C39" s="23" t="s">
        <v>209</v>
      </c>
      <c r="D39" s="41">
        <f>E39+F39</f>
        <v>69</v>
      </c>
      <c r="E39" s="27">
        <v>23</v>
      </c>
      <c r="F39" s="23">
        <v>46</v>
      </c>
      <c r="G39" s="23">
        <v>23</v>
      </c>
      <c r="H39" s="23">
        <v>13</v>
      </c>
      <c r="I39" s="23">
        <v>33</v>
      </c>
      <c r="J39" s="23">
        <f>H39+I39</f>
        <v>46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81">
        <f>N39+O39</f>
        <v>0</v>
      </c>
      <c r="R39" s="98"/>
    </row>
    <row r="40" spans="1:18" ht="12.75">
      <c r="A40" s="27" t="s">
        <v>74</v>
      </c>
      <c r="B40" s="30" t="s">
        <v>35</v>
      </c>
      <c r="C40" s="23" t="s">
        <v>224</v>
      </c>
      <c r="D40" s="41">
        <v>54</v>
      </c>
      <c r="E40" s="27">
        <v>18</v>
      </c>
      <c r="F40" s="23">
        <v>36</v>
      </c>
      <c r="G40" s="23">
        <v>18</v>
      </c>
      <c r="H40" s="23">
        <v>0</v>
      </c>
      <c r="I40" s="23">
        <v>0</v>
      </c>
      <c r="J40" s="23">
        <f>H40+I40</f>
        <v>0</v>
      </c>
      <c r="K40" s="23">
        <v>0</v>
      </c>
      <c r="L40" s="23">
        <v>0</v>
      </c>
      <c r="M40" s="23">
        <f>K40+L40</f>
        <v>0</v>
      </c>
      <c r="N40" s="23">
        <v>36</v>
      </c>
      <c r="O40" s="23">
        <v>0</v>
      </c>
      <c r="P40" s="81">
        <f>N40+O40</f>
        <v>36</v>
      </c>
      <c r="R40" s="98"/>
    </row>
    <row r="41" spans="1:18" ht="12" customHeight="1">
      <c r="A41" s="27" t="s">
        <v>129</v>
      </c>
      <c r="B41" s="30" t="s">
        <v>36</v>
      </c>
      <c r="C41" s="23" t="s">
        <v>180</v>
      </c>
      <c r="D41" s="41">
        <f>E41+F41</f>
        <v>48</v>
      </c>
      <c r="E41" s="27">
        <f>F41/2</f>
        <v>16</v>
      </c>
      <c r="F41" s="23">
        <v>32</v>
      </c>
      <c r="G41" s="23">
        <v>16</v>
      </c>
      <c r="H41" s="23">
        <v>0</v>
      </c>
      <c r="I41" s="23">
        <v>0</v>
      </c>
      <c r="J41" s="23">
        <f>H41+I41</f>
        <v>0</v>
      </c>
      <c r="K41" s="23">
        <v>0</v>
      </c>
      <c r="L41" s="23">
        <v>32</v>
      </c>
      <c r="M41" s="23">
        <f>K41+L41</f>
        <v>32</v>
      </c>
      <c r="N41" s="23">
        <v>0</v>
      </c>
      <c r="O41" s="23">
        <v>0</v>
      </c>
      <c r="P41" s="81">
        <f>N41+O41</f>
        <v>0</v>
      </c>
      <c r="R41" s="98"/>
    </row>
    <row r="42" spans="1:17" ht="13.5" thickBot="1">
      <c r="A42" s="78" t="s">
        <v>13</v>
      </c>
      <c r="B42" s="78" t="s">
        <v>14</v>
      </c>
      <c r="C42" s="82" t="s">
        <v>227</v>
      </c>
      <c r="D42" s="80">
        <f>D43+D53</f>
        <v>2166</v>
      </c>
      <c r="E42" s="80">
        <f aca="true" t="shared" si="7" ref="E42:O42">E43+E53</f>
        <v>267</v>
      </c>
      <c r="F42" s="80">
        <f t="shared" si="7"/>
        <v>1899</v>
      </c>
      <c r="G42" s="80">
        <f t="shared" si="7"/>
        <v>267</v>
      </c>
      <c r="H42" s="80">
        <f t="shared" si="7"/>
        <v>0</v>
      </c>
      <c r="I42" s="80">
        <f t="shared" si="7"/>
        <v>99</v>
      </c>
      <c r="J42" s="80">
        <f t="shared" si="7"/>
        <v>0</v>
      </c>
      <c r="K42" s="80">
        <f t="shared" si="7"/>
        <v>169</v>
      </c>
      <c r="L42" s="80">
        <f t="shared" si="7"/>
        <v>474</v>
      </c>
      <c r="M42" s="80">
        <f t="shared" si="7"/>
        <v>0</v>
      </c>
      <c r="N42" s="80">
        <f t="shared" si="7"/>
        <v>475</v>
      </c>
      <c r="O42" s="80">
        <f t="shared" si="7"/>
        <v>682</v>
      </c>
      <c r="P42" s="81">
        <f>P43+P53</f>
        <v>776</v>
      </c>
      <c r="Q42" s="31">
        <f>Q43+Q53</f>
        <v>776</v>
      </c>
    </row>
    <row r="43" spans="1:17" ht="13.5" thickBot="1">
      <c r="A43" s="78" t="s">
        <v>109</v>
      </c>
      <c r="B43" s="78" t="s">
        <v>16</v>
      </c>
      <c r="C43" s="82" t="s">
        <v>227</v>
      </c>
      <c r="D43" s="80">
        <f>D44+D49</f>
        <v>2086</v>
      </c>
      <c r="E43" s="80">
        <f aca="true" t="shared" si="8" ref="E43:O43">E44+E49</f>
        <v>227</v>
      </c>
      <c r="F43" s="80">
        <f t="shared" si="8"/>
        <v>1859</v>
      </c>
      <c r="G43" s="80">
        <f t="shared" si="8"/>
        <v>227</v>
      </c>
      <c r="H43" s="80">
        <f t="shared" si="8"/>
        <v>0</v>
      </c>
      <c r="I43" s="80">
        <f t="shared" si="8"/>
        <v>99</v>
      </c>
      <c r="J43" s="80">
        <f t="shared" si="8"/>
        <v>0</v>
      </c>
      <c r="K43" s="80">
        <f t="shared" si="8"/>
        <v>169</v>
      </c>
      <c r="L43" s="80">
        <f t="shared" si="8"/>
        <v>448</v>
      </c>
      <c r="M43" s="80">
        <f t="shared" si="8"/>
        <v>0</v>
      </c>
      <c r="N43" s="80">
        <f t="shared" si="8"/>
        <v>461</v>
      </c>
      <c r="O43" s="80">
        <f t="shared" si="8"/>
        <v>682</v>
      </c>
      <c r="P43" s="83">
        <f>P44+P49</f>
        <v>762</v>
      </c>
      <c r="Q43" s="32">
        <f>Q44+Q49</f>
        <v>762</v>
      </c>
    </row>
    <row r="44" spans="1:17" s="95" customFormat="1" ht="38.25">
      <c r="A44" s="78" t="s">
        <v>110</v>
      </c>
      <c r="B44" s="84" t="s">
        <v>66</v>
      </c>
      <c r="C44" s="82" t="s">
        <v>226</v>
      </c>
      <c r="D44" s="78">
        <f>D45+D46+D47+D48</f>
        <v>1879</v>
      </c>
      <c r="E44" s="78">
        <f aca="true" t="shared" si="9" ref="E44:O44">E45+E46+E47+E48</f>
        <v>182</v>
      </c>
      <c r="F44" s="78">
        <f t="shared" si="9"/>
        <v>1697</v>
      </c>
      <c r="G44" s="78">
        <f t="shared" si="9"/>
        <v>182</v>
      </c>
      <c r="H44" s="78">
        <f t="shared" si="9"/>
        <v>0</v>
      </c>
      <c r="I44" s="78">
        <f t="shared" si="9"/>
        <v>99</v>
      </c>
      <c r="J44" s="78">
        <f t="shared" si="9"/>
        <v>0</v>
      </c>
      <c r="K44" s="78">
        <f t="shared" si="9"/>
        <v>169</v>
      </c>
      <c r="L44" s="78">
        <f t="shared" si="9"/>
        <v>448</v>
      </c>
      <c r="M44" s="78">
        <f t="shared" si="9"/>
        <v>0</v>
      </c>
      <c r="N44" s="78">
        <f t="shared" si="9"/>
        <v>440</v>
      </c>
      <c r="O44" s="78">
        <f t="shared" si="9"/>
        <v>541</v>
      </c>
      <c r="P44" s="78">
        <f>P45+P46+P47+P48</f>
        <v>600</v>
      </c>
      <c r="Q44" s="78">
        <f>Q45+Q46+Q47+Q48</f>
        <v>600</v>
      </c>
    </row>
    <row r="45" spans="1:18" ht="27.75" customHeight="1" thickBot="1">
      <c r="A45" s="27" t="s">
        <v>38</v>
      </c>
      <c r="B45" s="22" t="s">
        <v>67</v>
      </c>
      <c r="C45" s="35" t="s">
        <v>230</v>
      </c>
      <c r="D45" s="27">
        <f>E45+F45</f>
        <v>160</v>
      </c>
      <c r="E45" s="27">
        <v>53</v>
      </c>
      <c r="F45" s="27">
        <v>107</v>
      </c>
      <c r="G45" s="23">
        <v>53</v>
      </c>
      <c r="H45" s="27">
        <v>0</v>
      </c>
      <c r="I45" s="27">
        <v>0</v>
      </c>
      <c r="J45" s="23">
        <f>H45+I45</f>
        <v>0</v>
      </c>
      <c r="K45" s="27">
        <v>23</v>
      </c>
      <c r="L45" s="27">
        <v>27</v>
      </c>
      <c r="M45" s="27">
        <v>0</v>
      </c>
      <c r="N45" s="27">
        <v>21</v>
      </c>
      <c r="O45" s="27">
        <v>36</v>
      </c>
      <c r="P45" s="27">
        <v>0</v>
      </c>
      <c r="Q45" s="27">
        <v>0</v>
      </c>
      <c r="R45" s="100"/>
    </row>
    <row r="46" spans="1:18" ht="38.25">
      <c r="A46" s="27" t="s">
        <v>68</v>
      </c>
      <c r="B46" s="22" t="s">
        <v>66</v>
      </c>
      <c r="C46" s="23" t="s">
        <v>214</v>
      </c>
      <c r="D46" s="27">
        <f>F46+E46</f>
        <v>387</v>
      </c>
      <c r="E46" s="27">
        <v>129</v>
      </c>
      <c r="F46" s="27">
        <v>258</v>
      </c>
      <c r="G46" s="23">
        <v>129</v>
      </c>
      <c r="H46" s="27">
        <v>0</v>
      </c>
      <c r="I46" s="27">
        <v>27</v>
      </c>
      <c r="J46" s="27">
        <v>0</v>
      </c>
      <c r="K46" s="27">
        <v>74</v>
      </c>
      <c r="L46" s="27">
        <v>97</v>
      </c>
      <c r="M46" s="27">
        <v>0</v>
      </c>
      <c r="N46" s="27">
        <v>23</v>
      </c>
      <c r="O46" s="27">
        <v>37</v>
      </c>
      <c r="P46" s="26">
        <f>N46+O46</f>
        <v>60</v>
      </c>
      <c r="Q46" s="36">
        <f aca="true" t="shared" si="10" ref="Q46:Q54">J46+M46+P46</f>
        <v>60</v>
      </c>
      <c r="R46" s="100"/>
    </row>
    <row r="47" spans="1:18" ht="13.5" thickBot="1">
      <c r="A47" s="27" t="s">
        <v>111</v>
      </c>
      <c r="B47" s="85" t="s">
        <v>55</v>
      </c>
      <c r="C47" s="35" t="s">
        <v>215</v>
      </c>
      <c r="D47" s="33">
        <v>720</v>
      </c>
      <c r="E47" s="23"/>
      <c r="F47" s="27">
        <v>720</v>
      </c>
      <c r="G47" s="23"/>
      <c r="H47" s="23">
        <v>0</v>
      </c>
      <c r="I47" s="23">
        <v>72</v>
      </c>
      <c r="J47" s="23">
        <v>0</v>
      </c>
      <c r="K47" s="23">
        <v>72</v>
      </c>
      <c r="L47" s="23">
        <v>252</v>
      </c>
      <c r="M47" s="23">
        <v>0</v>
      </c>
      <c r="N47" s="23">
        <v>252</v>
      </c>
      <c r="O47" s="23">
        <v>72</v>
      </c>
      <c r="P47" s="23">
        <v>0</v>
      </c>
      <c r="Q47" s="23">
        <v>0</v>
      </c>
      <c r="R47" s="100"/>
    </row>
    <row r="48" spans="1:18" ht="12.75">
      <c r="A48" s="27" t="s">
        <v>112</v>
      </c>
      <c r="B48" s="27" t="s">
        <v>56</v>
      </c>
      <c r="C48" s="37" t="s">
        <v>225</v>
      </c>
      <c r="D48" s="33">
        <v>612</v>
      </c>
      <c r="E48" s="23"/>
      <c r="F48" s="23">
        <v>612</v>
      </c>
      <c r="G48" s="23"/>
      <c r="H48" s="23">
        <v>0</v>
      </c>
      <c r="I48" s="23">
        <v>0</v>
      </c>
      <c r="J48" s="23">
        <v>0</v>
      </c>
      <c r="K48" s="23">
        <v>0</v>
      </c>
      <c r="L48" s="23">
        <v>72</v>
      </c>
      <c r="M48" s="23">
        <v>0</v>
      </c>
      <c r="N48" s="23">
        <v>144</v>
      </c>
      <c r="O48" s="23">
        <v>396</v>
      </c>
      <c r="P48" s="26">
        <f aca="true" t="shared" si="11" ref="P48:P53">N48+O48</f>
        <v>540</v>
      </c>
      <c r="Q48" s="36">
        <f t="shared" si="10"/>
        <v>540</v>
      </c>
      <c r="R48" s="100"/>
    </row>
    <row r="49" spans="1:17" ht="15" customHeight="1" thickBot="1">
      <c r="A49" s="78" t="s">
        <v>41</v>
      </c>
      <c r="B49" s="84" t="s">
        <v>69</v>
      </c>
      <c r="C49" s="82" t="s">
        <v>228</v>
      </c>
      <c r="D49" s="94">
        <f>D50+D51</f>
        <v>207</v>
      </c>
      <c r="E49" s="94">
        <f aca="true" t="shared" si="12" ref="E49:O49">E50+E51</f>
        <v>45</v>
      </c>
      <c r="F49" s="94">
        <f t="shared" si="12"/>
        <v>162</v>
      </c>
      <c r="G49" s="94">
        <f t="shared" si="12"/>
        <v>45</v>
      </c>
      <c r="H49" s="94">
        <f t="shared" si="12"/>
        <v>0</v>
      </c>
      <c r="I49" s="94">
        <f t="shared" si="12"/>
        <v>0</v>
      </c>
      <c r="J49" s="94">
        <f t="shared" si="12"/>
        <v>0</v>
      </c>
      <c r="K49" s="94">
        <f t="shared" si="12"/>
        <v>0</v>
      </c>
      <c r="L49" s="94">
        <f t="shared" si="12"/>
        <v>0</v>
      </c>
      <c r="M49" s="94">
        <f t="shared" si="12"/>
        <v>0</v>
      </c>
      <c r="N49" s="94">
        <f t="shared" si="12"/>
        <v>21</v>
      </c>
      <c r="O49" s="94">
        <f t="shared" si="12"/>
        <v>141</v>
      </c>
      <c r="P49" s="94">
        <f>P50+P51+P52</f>
        <v>162</v>
      </c>
      <c r="Q49" s="94">
        <f>Q50+Q51+Q52</f>
        <v>162</v>
      </c>
    </row>
    <row r="50" spans="1:18" ht="26.25" thickBot="1">
      <c r="A50" s="27" t="s">
        <v>126</v>
      </c>
      <c r="B50" s="30" t="s">
        <v>70</v>
      </c>
      <c r="C50" s="35" t="s">
        <v>217</v>
      </c>
      <c r="D50" s="33">
        <v>135</v>
      </c>
      <c r="E50" s="23">
        <v>45</v>
      </c>
      <c r="F50" s="23">
        <v>90</v>
      </c>
      <c r="G50" s="23">
        <v>45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/>
      <c r="N50" s="23">
        <v>21</v>
      </c>
      <c r="O50" s="23">
        <v>69</v>
      </c>
      <c r="P50" s="26">
        <f t="shared" si="11"/>
        <v>90</v>
      </c>
      <c r="Q50" s="36">
        <f t="shared" si="10"/>
        <v>90</v>
      </c>
      <c r="R50" s="99"/>
    </row>
    <row r="51" spans="1:18" ht="13.5" thickBot="1">
      <c r="A51" s="27" t="s">
        <v>127</v>
      </c>
      <c r="B51" s="30" t="s">
        <v>55</v>
      </c>
      <c r="C51" s="35" t="s">
        <v>216</v>
      </c>
      <c r="D51" s="33">
        <v>72</v>
      </c>
      <c r="E51" s="23"/>
      <c r="F51" s="23">
        <v>72</v>
      </c>
      <c r="G51" s="23"/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/>
      <c r="N51" s="23">
        <v>0</v>
      </c>
      <c r="O51" s="23">
        <v>72</v>
      </c>
      <c r="P51" s="26">
        <f t="shared" si="11"/>
        <v>72</v>
      </c>
      <c r="Q51" s="36">
        <f t="shared" si="10"/>
        <v>72</v>
      </c>
      <c r="R51" s="99"/>
    </row>
    <row r="52" spans="1:18" ht="13.5" thickBot="1">
      <c r="A52" s="27" t="s">
        <v>128</v>
      </c>
      <c r="B52" s="30" t="s">
        <v>56</v>
      </c>
      <c r="C52" s="37"/>
      <c r="D52" s="33">
        <v>0</v>
      </c>
      <c r="E52" s="23"/>
      <c r="F52" s="23">
        <v>0</v>
      </c>
      <c r="G52" s="23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6">
        <f t="shared" si="11"/>
        <v>0</v>
      </c>
      <c r="Q52" s="36">
        <f t="shared" si="10"/>
        <v>0</v>
      </c>
      <c r="R52" s="99"/>
    </row>
    <row r="53" spans="1:18" ht="13.5" thickBot="1">
      <c r="A53" s="38" t="s">
        <v>17</v>
      </c>
      <c r="B53" s="38" t="s">
        <v>57</v>
      </c>
      <c r="C53" s="35" t="s">
        <v>113</v>
      </c>
      <c r="D53" s="33">
        <v>80</v>
      </c>
      <c r="E53" s="23">
        <v>40</v>
      </c>
      <c r="F53" s="23">
        <v>40</v>
      </c>
      <c r="G53" s="23">
        <v>40</v>
      </c>
      <c r="H53" s="23">
        <v>0</v>
      </c>
      <c r="I53" s="23">
        <v>0</v>
      </c>
      <c r="J53" s="23"/>
      <c r="K53" s="23">
        <v>0</v>
      </c>
      <c r="L53" s="23">
        <v>26</v>
      </c>
      <c r="M53" s="23"/>
      <c r="N53" s="23">
        <v>14</v>
      </c>
      <c r="O53" s="23">
        <v>0</v>
      </c>
      <c r="P53" s="26">
        <f t="shared" si="11"/>
        <v>14</v>
      </c>
      <c r="Q53" s="36">
        <f t="shared" si="10"/>
        <v>14</v>
      </c>
      <c r="R53" s="99"/>
    </row>
    <row r="54" spans="1:17" ht="12.75">
      <c r="A54" s="38"/>
      <c r="B54" s="38" t="s">
        <v>114</v>
      </c>
      <c r="C54" s="67" t="s">
        <v>241</v>
      </c>
      <c r="D54" s="38">
        <f aca="true" t="shared" si="13" ref="D54:O54">D13+D36+D42</f>
        <v>5599</v>
      </c>
      <c r="E54" s="38">
        <f t="shared" si="13"/>
        <v>1423</v>
      </c>
      <c r="F54" s="38">
        <f t="shared" si="13"/>
        <v>4176</v>
      </c>
      <c r="G54" s="38">
        <f t="shared" si="13"/>
        <v>891</v>
      </c>
      <c r="H54" s="38">
        <f t="shared" si="13"/>
        <v>612</v>
      </c>
      <c r="I54" s="38">
        <f t="shared" si="13"/>
        <v>828</v>
      </c>
      <c r="J54" s="38">
        <f t="shared" si="13"/>
        <v>116</v>
      </c>
      <c r="K54" s="38">
        <f t="shared" si="13"/>
        <v>576</v>
      </c>
      <c r="L54" s="38">
        <f t="shared" si="13"/>
        <v>828</v>
      </c>
      <c r="M54" s="38">
        <f t="shared" si="13"/>
        <v>32</v>
      </c>
      <c r="N54" s="38">
        <f t="shared" si="13"/>
        <v>612</v>
      </c>
      <c r="O54" s="38">
        <f t="shared" si="13"/>
        <v>720</v>
      </c>
      <c r="P54" s="27" t="e">
        <f>#REF!+P36+P42+P47+P48+P51+P52</f>
        <v>#REF!</v>
      </c>
      <c r="Q54" s="36" t="e">
        <f t="shared" si="10"/>
        <v>#REF!</v>
      </c>
    </row>
    <row r="55" spans="1:16" ht="12.75" hidden="1">
      <c r="A55" s="38"/>
      <c r="B55" s="38" t="s">
        <v>115</v>
      </c>
      <c r="C55" s="23"/>
      <c r="D55" s="70"/>
      <c r="E55" s="70"/>
      <c r="F55" s="70"/>
      <c r="G55" s="70"/>
      <c r="H55" s="70">
        <f>H54/17</f>
        <v>36</v>
      </c>
      <c r="I55" s="86">
        <f>I54/23</f>
        <v>36</v>
      </c>
      <c r="J55" s="86"/>
      <c r="K55" s="86">
        <f>K54/17</f>
        <v>33.88235294117647</v>
      </c>
      <c r="L55" s="86">
        <f>L54/22</f>
        <v>37.63636363636363</v>
      </c>
      <c r="M55" s="86"/>
      <c r="N55" s="86">
        <f>N54/17</f>
        <v>36</v>
      </c>
      <c r="O55" s="70">
        <f>O54/17</f>
        <v>42.35294117647059</v>
      </c>
      <c r="P55" s="26"/>
    </row>
    <row r="56" spans="1:16" ht="12.75" hidden="1">
      <c r="A56" s="108" t="s">
        <v>61</v>
      </c>
      <c r="B56" s="108"/>
      <c r="C56" s="67" t="s">
        <v>62</v>
      </c>
      <c r="D56" s="67">
        <v>1097</v>
      </c>
      <c r="E56" s="23">
        <v>357</v>
      </c>
      <c r="F56" s="23">
        <v>2994</v>
      </c>
      <c r="G56" s="23">
        <v>426</v>
      </c>
      <c r="H56" s="23">
        <v>593</v>
      </c>
      <c r="I56" s="23">
        <v>764</v>
      </c>
      <c r="J56" s="23"/>
      <c r="K56" s="23">
        <v>586</v>
      </c>
      <c r="L56" s="23">
        <v>729</v>
      </c>
      <c r="M56" s="23"/>
      <c r="N56" s="23">
        <v>530</v>
      </c>
      <c r="O56" s="23">
        <v>0</v>
      </c>
      <c r="P56" s="26"/>
    </row>
    <row r="57" spans="1:17" ht="25.5">
      <c r="A57" s="38" t="s">
        <v>116</v>
      </c>
      <c r="B57" s="38" t="s">
        <v>178</v>
      </c>
      <c r="C57" s="23"/>
      <c r="D57" s="67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 t="s">
        <v>205</v>
      </c>
      <c r="P57" s="26"/>
      <c r="Q57" t="s">
        <v>117</v>
      </c>
    </row>
    <row r="58" spans="1:16" ht="30" customHeight="1">
      <c r="A58" s="101" t="s">
        <v>181</v>
      </c>
      <c r="B58" s="101"/>
      <c r="C58" s="101"/>
      <c r="D58" s="101"/>
      <c r="E58" s="101"/>
      <c r="F58" s="102" t="s">
        <v>61</v>
      </c>
      <c r="G58" s="87" t="s">
        <v>118</v>
      </c>
      <c r="H58" s="67">
        <f>H15+H16+H17+H18+H19+H20+H21+H22+H23+H24+H25+H26+H27+H29+H30+H31+H33+H34+H35+H37+H38+H39+H40+H41+H45+H46+H50+H53</f>
        <v>612</v>
      </c>
      <c r="I58" s="67">
        <f aca="true" t="shared" si="14" ref="I58:O58">I15+I16+I17+I18+I19+I20+I21+I22+I23+I24+I25+I26+I27+I29+I30+I31+I33+I34+I35+I37+I38+I39+I40+I41+I45+I46+I50+I53</f>
        <v>756</v>
      </c>
      <c r="J58" s="67">
        <f t="shared" si="14"/>
        <v>116</v>
      </c>
      <c r="K58" s="67">
        <f t="shared" si="14"/>
        <v>504</v>
      </c>
      <c r="L58" s="67">
        <f t="shared" si="14"/>
        <v>504</v>
      </c>
      <c r="M58" s="67">
        <f t="shared" si="14"/>
        <v>32</v>
      </c>
      <c r="N58" s="67">
        <f t="shared" si="14"/>
        <v>216</v>
      </c>
      <c r="O58" s="67">
        <f t="shared" si="14"/>
        <v>180</v>
      </c>
      <c r="P58" s="67" t="e">
        <f>#REF!+P36+P42</f>
        <v>#REF!</v>
      </c>
    </row>
    <row r="59" spans="1:17" ht="22.5">
      <c r="A59" s="105"/>
      <c r="B59" s="105"/>
      <c r="C59" s="105"/>
      <c r="D59" s="105"/>
      <c r="E59" s="105"/>
      <c r="F59" s="103"/>
      <c r="G59" s="87" t="s">
        <v>119</v>
      </c>
      <c r="H59" s="67">
        <f>H47+H51</f>
        <v>0</v>
      </c>
      <c r="I59" s="67">
        <f aca="true" t="shared" si="15" ref="I59:O59">I47+I51</f>
        <v>72</v>
      </c>
      <c r="J59" s="67">
        <f t="shared" si="15"/>
        <v>0</v>
      </c>
      <c r="K59" s="67">
        <f t="shared" si="15"/>
        <v>72</v>
      </c>
      <c r="L59" s="67">
        <f t="shared" si="15"/>
        <v>252</v>
      </c>
      <c r="M59" s="67">
        <f t="shared" si="15"/>
        <v>0</v>
      </c>
      <c r="N59" s="67">
        <f t="shared" si="15"/>
        <v>252</v>
      </c>
      <c r="O59" s="67">
        <f t="shared" si="15"/>
        <v>144</v>
      </c>
      <c r="P59" s="67">
        <f aca="true" t="shared" si="16" ref="I59:P60">P47+P51</f>
        <v>72</v>
      </c>
      <c r="Q59" s="29">
        <f>J59+M59+P59</f>
        <v>72</v>
      </c>
    </row>
    <row r="60" spans="1:17" ht="24" customHeight="1">
      <c r="A60" s="179" t="s">
        <v>236</v>
      </c>
      <c r="B60" s="179"/>
      <c r="C60" s="179"/>
      <c r="D60" s="179"/>
      <c r="E60" s="179"/>
      <c r="F60" s="103"/>
      <c r="G60" s="87" t="s">
        <v>120</v>
      </c>
      <c r="H60" s="67">
        <f>H48+H52</f>
        <v>0</v>
      </c>
      <c r="I60" s="67">
        <f t="shared" si="16"/>
        <v>0</v>
      </c>
      <c r="J60" s="67">
        <f t="shared" si="16"/>
        <v>0</v>
      </c>
      <c r="K60" s="67">
        <f t="shared" si="16"/>
        <v>0</v>
      </c>
      <c r="L60" s="67">
        <f t="shared" si="16"/>
        <v>72</v>
      </c>
      <c r="M60" s="67">
        <f t="shared" si="16"/>
        <v>0</v>
      </c>
      <c r="N60" s="67">
        <f>N48+N52</f>
        <v>144</v>
      </c>
      <c r="O60" s="67">
        <f t="shared" si="16"/>
        <v>396</v>
      </c>
      <c r="P60" s="67">
        <f t="shared" si="16"/>
        <v>540</v>
      </c>
      <c r="Q60" s="29">
        <f>J60+M60+P60</f>
        <v>540</v>
      </c>
    </row>
    <row r="61" spans="1:17" ht="23.25" customHeight="1">
      <c r="A61" s="106" t="s">
        <v>177</v>
      </c>
      <c r="B61" s="106"/>
      <c r="C61" s="106"/>
      <c r="D61" s="106"/>
      <c r="E61" s="106"/>
      <c r="F61" s="103"/>
      <c r="G61" s="87" t="s">
        <v>121</v>
      </c>
      <c r="H61" s="88">
        <v>0</v>
      </c>
      <c r="I61" s="88">
        <v>1</v>
      </c>
      <c r="J61" s="89">
        <v>1</v>
      </c>
      <c r="K61" s="88">
        <v>1</v>
      </c>
      <c r="L61" s="88">
        <v>1</v>
      </c>
      <c r="M61" s="89">
        <v>2</v>
      </c>
      <c r="N61" s="88">
        <v>0</v>
      </c>
      <c r="O61" s="88">
        <v>4</v>
      </c>
      <c r="P61" s="90">
        <v>3</v>
      </c>
      <c r="Q61">
        <f>SUM(Q59:Q60)</f>
        <v>612</v>
      </c>
    </row>
    <row r="62" spans="1:16" ht="15.75">
      <c r="A62" s="107"/>
      <c r="B62" s="107"/>
      <c r="C62" s="107"/>
      <c r="D62" s="107"/>
      <c r="E62" s="107"/>
      <c r="F62" s="103"/>
      <c r="G62" s="87" t="s">
        <v>218</v>
      </c>
      <c r="H62" s="88">
        <v>1</v>
      </c>
      <c r="I62" s="88">
        <v>7</v>
      </c>
      <c r="J62" s="89">
        <v>7</v>
      </c>
      <c r="K62" s="88">
        <v>3</v>
      </c>
      <c r="L62" s="88">
        <v>3</v>
      </c>
      <c r="M62" s="89">
        <v>9</v>
      </c>
      <c r="N62" s="88">
        <v>4</v>
      </c>
      <c r="O62" s="88">
        <v>5</v>
      </c>
      <c r="P62" s="90">
        <v>2</v>
      </c>
    </row>
    <row r="63" spans="1:16" ht="15.75">
      <c r="A63" s="107"/>
      <c r="B63" s="107"/>
      <c r="C63" s="107"/>
      <c r="D63" s="107"/>
      <c r="E63" s="107"/>
      <c r="F63" s="104"/>
      <c r="G63" s="87" t="s">
        <v>122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1</v>
      </c>
      <c r="P63" s="90">
        <v>2</v>
      </c>
    </row>
    <row r="64" ht="12.75">
      <c r="P64" s="40"/>
    </row>
    <row r="65" ht="12.75">
      <c r="P65" s="26"/>
    </row>
    <row r="66" ht="12.75">
      <c r="P66" s="26"/>
    </row>
    <row r="67" spans="1:16" ht="12.75">
      <c r="A67" s="34"/>
      <c r="P67" s="26"/>
    </row>
    <row r="68" ht="12.75">
      <c r="A68" s="34"/>
    </row>
  </sheetData>
  <sheetProtection/>
  <mergeCells count="25">
    <mergeCell ref="A1:O1"/>
    <mergeCell ref="F8:F11"/>
    <mergeCell ref="G8:G11"/>
    <mergeCell ref="D7:D11"/>
    <mergeCell ref="E7:E11"/>
    <mergeCell ref="F7:G7"/>
    <mergeCell ref="K7:M7"/>
    <mergeCell ref="B3:B11"/>
    <mergeCell ref="A56:B56"/>
    <mergeCell ref="H7:J7"/>
    <mergeCell ref="A3:A11"/>
    <mergeCell ref="C3:C11"/>
    <mergeCell ref="D3:G6"/>
    <mergeCell ref="H3:O3"/>
    <mergeCell ref="H4:O4"/>
    <mergeCell ref="H5:O5"/>
    <mergeCell ref="H6:O6"/>
    <mergeCell ref="N7:P7"/>
    <mergeCell ref="A58:E58"/>
    <mergeCell ref="F58:F63"/>
    <mergeCell ref="A59:E59"/>
    <mergeCell ref="A60:E60"/>
    <mergeCell ref="A61:E61"/>
    <mergeCell ref="A62:E62"/>
    <mergeCell ref="A63:E63"/>
  </mergeCells>
  <hyperlinks>
    <hyperlink ref="H11" r:id="rId1" display="_edn5"/>
  </hyperlinks>
  <printOptions/>
  <pageMargins left="0.5905511811023623" right="0.5905511811023623" top="0.3937007874015748" bottom="0.984251968503937" header="0.1968503937007874" footer="0.5118110236220472"/>
  <pageSetup horizontalDpi="600" verticalDpi="600" orientation="portrait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2"/>
  <sheetViews>
    <sheetView zoomScale="75" zoomScaleNormal="75" zoomScalePageLayoutView="0" workbookViewId="0" topLeftCell="A1">
      <pane xSplit="11" ySplit="10" topLeftCell="AN11" activePane="bottomRight" state="frozen"/>
      <selection pane="topLeft" activeCell="A1" sqref="A1"/>
      <selection pane="topRight" activeCell="L1" sqref="L1"/>
      <selection pane="bottomLeft" activeCell="A9" sqref="A9"/>
      <selection pane="bottomRight" activeCell="BL23" sqref="BL23"/>
    </sheetView>
  </sheetViews>
  <sheetFormatPr defaultColWidth="9.00390625" defaultRowHeight="12.75"/>
  <cols>
    <col min="2" max="2" width="10.75390625" style="0" customWidth="1"/>
    <col min="3" max="3" width="25.375" style="0" customWidth="1"/>
    <col min="5" max="5" width="4.625" style="0" customWidth="1"/>
    <col min="6" max="6" width="3.875" style="0" customWidth="1"/>
    <col min="7" max="7" width="3.125" style="0" customWidth="1"/>
    <col min="8" max="9" width="3.25390625" style="0" customWidth="1"/>
    <col min="10" max="10" width="3.125" style="0" customWidth="1"/>
    <col min="11" max="11" width="2.875" style="0" customWidth="1"/>
    <col min="12" max="13" width="3.125" style="0" customWidth="1"/>
    <col min="14" max="15" width="3.25390625" style="0" customWidth="1"/>
    <col min="16" max="16" width="2.875" style="0" customWidth="1"/>
    <col min="17" max="17" width="3.375" style="0" customWidth="1"/>
    <col min="18" max="20" width="3.25390625" style="0" customWidth="1"/>
    <col min="21" max="21" width="3.125" style="0" customWidth="1"/>
    <col min="22" max="22" width="3.375" style="0" customWidth="1"/>
    <col min="23" max="23" width="4.25390625" style="0" customWidth="1"/>
    <col min="24" max="24" width="3.75390625" style="0" customWidth="1"/>
    <col min="25" max="25" width="3.375" style="0" customWidth="1"/>
    <col min="26" max="26" width="3.75390625" style="0" customWidth="1"/>
    <col min="27" max="29" width="3.25390625" style="0" customWidth="1"/>
    <col min="30" max="30" width="3.625" style="0" customWidth="1"/>
    <col min="31" max="31" width="3.25390625" style="0" customWidth="1"/>
    <col min="32" max="32" width="4.125" style="0" customWidth="1"/>
    <col min="33" max="34" width="3.75390625" style="0" customWidth="1"/>
    <col min="35" max="35" width="3.125" style="0" customWidth="1"/>
    <col min="36" max="36" width="4.25390625" style="0" customWidth="1"/>
    <col min="37" max="39" width="3.125" style="0" customWidth="1"/>
    <col min="40" max="40" width="3.375" style="0" customWidth="1"/>
    <col min="41" max="41" width="2.875" style="0" customWidth="1"/>
    <col min="42" max="42" width="3.75390625" style="18" customWidth="1"/>
    <col min="43" max="43" width="3.25390625" style="0" customWidth="1"/>
    <col min="44" max="44" width="3.125" style="0" customWidth="1"/>
    <col min="45" max="45" width="3.25390625" style="0" customWidth="1"/>
    <col min="46" max="47" width="4.25390625" style="0" customWidth="1"/>
    <col min="48" max="48" width="4.75390625" style="0" customWidth="1"/>
    <col min="49" max="49" width="4.375" style="0" customWidth="1"/>
    <col min="50" max="50" width="4.125" style="0" customWidth="1"/>
    <col min="51" max="51" width="3.875" style="0" customWidth="1"/>
    <col min="52" max="53" width="3.75390625" style="0" customWidth="1"/>
    <col min="54" max="54" width="3.625" style="0" customWidth="1"/>
    <col min="55" max="55" width="3.375" style="0" customWidth="1"/>
    <col min="56" max="56" width="3.25390625" style="0" customWidth="1"/>
    <col min="57" max="57" width="2.875" style="0" customWidth="1"/>
    <col min="58" max="58" width="7.125" style="0" customWidth="1"/>
    <col min="59" max="59" width="6.75390625" style="0" customWidth="1"/>
  </cols>
  <sheetData>
    <row r="1" spans="1:59" ht="20.25">
      <c r="A1" s="161" t="s">
        <v>132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</row>
    <row r="3" spans="1:59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7"/>
      <c r="AD3" s="17"/>
      <c r="AE3" s="17"/>
      <c r="AF3" s="17"/>
      <c r="AG3" s="17"/>
      <c r="AH3" s="1"/>
      <c r="AI3" s="1"/>
      <c r="AJ3" s="1"/>
      <c r="AK3" s="1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4.25" thickBot="1" thickTop="1">
      <c r="A4" s="1"/>
      <c r="B4" s="1"/>
      <c r="C4" s="1"/>
      <c r="D4" s="1"/>
      <c r="E4" s="141" t="s">
        <v>42</v>
      </c>
      <c r="F4" s="142"/>
      <c r="G4" s="142"/>
      <c r="H4" s="142"/>
      <c r="I4" s="143"/>
      <c r="J4" s="141" t="s">
        <v>43</v>
      </c>
      <c r="K4" s="142"/>
      <c r="L4" s="142"/>
      <c r="M4" s="142"/>
      <c r="N4" s="143"/>
      <c r="O4" s="141" t="s">
        <v>44</v>
      </c>
      <c r="P4" s="142"/>
      <c r="Q4" s="142"/>
      <c r="R4" s="143"/>
      <c r="S4" s="141" t="s">
        <v>45</v>
      </c>
      <c r="T4" s="142"/>
      <c r="U4" s="142"/>
      <c r="V4" s="141" t="s">
        <v>46</v>
      </c>
      <c r="W4" s="142"/>
      <c r="X4" s="142"/>
      <c r="Y4" s="142"/>
      <c r="Z4" s="143"/>
      <c r="AA4" s="141" t="s">
        <v>47</v>
      </c>
      <c r="AB4" s="142"/>
      <c r="AC4" s="142"/>
      <c r="AD4" s="143"/>
      <c r="AE4" s="141" t="s">
        <v>48</v>
      </c>
      <c r="AF4" s="142"/>
      <c r="AG4" s="142"/>
      <c r="AH4" s="143"/>
      <c r="AI4" s="174" t="s">
        <v>49</v>
      </c>
      <c r="AJ4" s="175"/>
      <c r="AK4" s="175"/>
      <c r="AL4" s="175"/>
      <c r="AM4" s="176"/>
      <c r="AN4" s="174" t="s">
        <v>50</v>
      </c>
      <c r="AO4" s="175"/>
      <c r="AP4" s="175"/>
      <c r="AQ4" s="176"/>
      <c r="AR4" s="174" t="s">
        <v>51</v>
      </c>
      <c r="AS4" s="175"/>
      <c r="AT4" s="175"/>
      <c r="AU4" s="175"/>
      <c r="AV4" s="176"/>
      <c r="AW4" s="171" t="s">
        <v>52</v>
      </c>
      <c r="AX4" s="172"/>
      <c r="AY4" s="172"/>
      <c r="AZ4" s="172"/>
      <c r="BA4" s="173"/>
      <c r="BB4" s="134" t="s">
        <v>133</v>
      </c>
      <c r="BC4" s="135"/>
      <c r="BD4" s="135"/>
      <c r="BE4" s="136"/>
      <c r="BF4" s="19"/>
      <c r="BG4" s="19"/>
    </row>
    <row r="5" spans="1:59" ht="54.75" thickTop="1">
      <c r="A5" s="137" t="s">
        <v>0</v>
      </c>
      <c r="B5" s="137" t="s">
        <v>1</v>
      </c>
      <c r="C5" s="137" t="s">
        <v>2</v>
      </c>
      <c r="D5" s="137" t="s">
        <v>3</v>
      </c>
      <c r="E5" s="52" t="s">
        <v>134</v>
      </c>
      <c r="F5" s="52" t="s">
        <v>135</v>
      </c>
      <c r="G5" s="42" t="s">
        <v>136</v>
      </c>
      <c r="H5" s="42" t="s">
        <v>137</v>
      </c>
      <c r="I5" s="52" t="s">
        <v>138</v>
      </c>
      <c r="J5" s="42" t="s">
        <v>139</v>
      </c>
      <c r="K5" s="42" t="s">
        <v>140</v>
      </c>
      <c r="L5" s="42" t="s">
        <v>141</v>
      </c>
      <c r="M5" s="42" t="s">
        <v>142</v>
      </c>
      <c r="N5" s="44" t="s">
        <v>143</v>
      </c>
      <c r="O5" s="53" t="s">
        <v>144</v>
      </c>
      <c r="P5" s="53" t="s">
        <v>145</v>
      </c>
      <c r="Q5" s="53" t="s">
        <v>146</v>
      </c>
      <c r="R5" s="54" t="s">
        <v>147</v>
      </c>
      <c r="S5" s="54" t="s">
        <v>148</v>
      </c>
      <c r="T5" s="53" t="s">
        <v>149</v>
      </c>
      <c r="U5" s="55" t="s">
        <v>150</v>
      </c>
      <c r="V5" s="177" t="s">
        <v>176</v>
      </c>
      <c r="W5" s="178"/>
      <c r="X5" s="45" t="s">
        <v>151</v>
      </c>
      <c r="Y5" s="48" t="s">
        <v>152</v>
      </c>
      <c r="Z5" s="49" t="s">
        <v>153</v>
      </c>
      <c r="AA5" s="45" t="s">
        <v>154</v>
      </c>
      <c r="AB5" s="45" t="s">
        <v>155</v>
      </c>
      <c r="AC5" s="45" t="s">
        <v>156</v>
      </c>
      <c r="AD5" s="46" t="s">
        <v>157</v>
      </c>
      <c r="AE5" s="45" t="s">
        <v>158</v>
      </c>
      <c r="AF5" s="45" t="s">
        <v>159</v>
      </c>
      <c r="AG5" s="45" t="s">
        <v>160</v>
      </c>
      <c r="AH5" s="61" t="s">
        <v>161</v>
      </c>
      <c r="AI5" s="51" t="s">
        <v>162</v>
      </c>
      <c r="AJ5" s="51" t="s">
        <v>163</v>
      </c>
      <c r="AK5" s="51" t="s">
        <v>164</v>
      </c>
      <c r="AL5" s="51" t="s">
        <v>165</v>
      </c>
      <c r="AM5" s="51" t="s">
        <v>166</v>
      </c>
      <c r="AN5" s="51" t="s">
        <v>167</v>
      </c>
      <c r="AO5" s="51" t="s">
        <v>168</v>
      </c>
      <c r="AP5" s="51" t="s">
        <v>169</v>
      </c>
      <c r="AQ5" s="50" t="s">
        <v>170</v>
      </c>
      <c r="AR5" s="43" t="s">
        <v>171</v>
      </c>
      <c r="AS5" s="43" t="s">
        <v>172</v>
      </c>
      <c r="AT5" s="43" t="s">
        <v>173</v>
      </c>
      <c r="AU5" s="43" t="s">
        <v>174</v>
      </c>
      <c r="AV5" s="43" t="s">
        <v>175</v>
      </c>
      <c r="AW5" s="138" t="s">
        <v>4</v>
      </c>
      <c r="AX5" s="139"/>
      <c r="AY5" s="139"/>
      <c r="AZ5" s="139"/>
      <c r="BA5" s="140"/>
      <c r="BB5" s="138" t="s">
        <v>5</v>
      </c>
      <c r="BC5" s="139"/>
      <c r="BD5" s="139"/>
      <c r="BE5" s="140"/>
      <c r="BF5" s="145" t="s">
        <v>76</v>
      </c>
      <c r="BG5" s="145" t="s">
        <v>26</v>
      </c>
    </row>
    <row r="6" spans="1:59" ht="12.75">
      <c r="A6" s="137"/>
      <c r="B6" s="137"/>
      <c r="C6" s="137"/>
      <c r="D6" s="137"/>
      <c r="E6" s="147" t="s">
        <v>6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6"/>
      <c r="BG6" s="146"/>
    </row>
    <row r="7" spans="1:59" ht="12.75">
      <c r="A7" s="137"/>
      <c r="B7" s="137"/>
      <c r="C7" s="137"/>
      <c r="D7" s="137"/>
      <c r="E7" s="3">
        <v>35</v>
      </c>
      <c r="F7" s="3">
        <v>36</v>
      </c>
      <c r="G7" s="3">
        <v>37</v>
      </c>
      <c r="H7" s="3">
        <v>38</v>
      </c>
      <c r="I7" s="3">
        <v>39</v>
      </c>
      <c r="J7" s="3">
        <v>40</v>
      </c>
      <c r="K7" s="3">
        <v>41</v>
      </c>
      <c r="L7" s="3">
        <v>42</v>
      </c>
      <c r="M7" s="3">
        <v>43</v>
      </c>
      <c r="N7" s="3">
        <v>44</v>
      </c>
      <c r="O7" s="3">
        <v>45</v>
      </c>
      <c r="P7" s="3">
        <v>46</v>
      </c>
      <c r="Q7" s="3">
        <v>47</v>
      </c>
      <c r="R7" s="3">
        <v>48</v>
      </c>
      <c r="S7" s="3">
        <v>49</v>
      </c>
      <c r="T7" s="3">
        <v>50</v>
      </c>
      <c r="U7" s="3">
        <v>51</v>
      </c>
      <c r="V7" s="3">
        <v>1</v>
      </c>
      <c r="W7" s="3">
        <v>2</v>
      </c>
      <c r="X7" s="3">
        <v>3</v>
      </c>
      <c r="Y7" s="3">
        <v>4</v>
      </c>
      <c r="Z7" s="3">
        <v>5</v>
      </c>
      <c r="AA7" s="3">
        <v>6</v>
      </c>
      <c r="AB7" s="3">
        <v>7</v>
      </c>
      <c r="AC7" s="3">
        <v>8</v>
      </c>
      <c r="AD7" s="3">
        <v>9</v>
      </c>
      <c r="AE7" s="3">
        <v>10</v>
      </c>
      <c r="AF7" s="3">
        <v>11</v>
      </c>
      <c r="AG7" s="3">
        <v>12</v>
      </c>
      <c r="AH7" s="3">
        <v>13</v>
      </c>
      <c r="AI7" s="3">
        <v>14</v>
      </c>
      <c r="AJ7" s="3">
        <v>15</v>
      </c>
      <c r="AK7" s="3">
        <v>16</v>
      </c>
      <c r="AL7" s="3">
        <v>17</v>
      </c>
      <c r="AM7" s="3">
        <v>18</v>
      </c>
      <c r="AN7" s="3">
        <v>19</v>
      </c>
      <c r="AO7" s="3">
        <v>20</v>
      </c>
      <c r="AP7" s="3">
        <v>21</v>
      </c>
      <c r="AQ7" s="3">
        <v>22</v>
      </c>
      <c r="AR7" s="3">
        <v>23</v>
      </c>
      <c r="AS7" s="3">
        <v>24</v>
      </c>
      <c r="AT7" s="3">
        <v>25</v>
      </c>
      <c r="AU7" s="3"/>
      <c r="AV7" s="3">
        <v>26</v>
      </c>
      <c r="AW7" s="3">
        <v>27</v>
      </c>
      <c r="AX7" s="3">
        <v>28</v>
      </c>
      <c r="AY7" s="3">
        <v>29</v>
      </c>
      <c r="AZ7" s="3">
        <v>30</v>
      </c>
      <c r="BA7" s="3">
        <v>31</v>
      </c>
      <c r="BB7" s="3">
        <v>32</v>
      </c>
      <c r="BC7" s="3">
        <v>33</v>
      </c>
      <c r="BD7" s="3">
        <v>34</v>
      </c>
      <c r="BE7" s="3">
        <v>35</v>
      </c>
      <c r="BF7" s="146"/>
      <c r="BG7" s="146"/>
    </row>
    <row r="8" spans="1:59" ht="12.75">
      <c r="A8" s="137"/>
      <c r="B8" s="137"/>
      <c r="C8" s="137"/>
      <c r="D8" s="137"/>
      <c r="E8" s="147" t="s">
        <v>7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 t="s">
        <v>53</v>
      </c>
      <c r="AY8" s="148"/>
      <c r="AZ8" s="148"/>
      <c r="BA8" s="148"/>
      <c r="BB8" s="148"/>
      <c r="BC8" s="148"/>
      <c r="BD8" s="148"/>
      <c r="BE8" s="148"/>
      <c r="BF8" s="146"/>
      <c r="BG8" s="146"/>
    </row>
    <row r="9" spans="1:59" ht="12.75">
      <c r="A9" s="137"/>
      <c r="B9" s="137"/>
      <c r="C9" s="137"/>
      <c r="D9" s="137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  <c r="M9" s="3">
        <v>9</v>
      </c>
      <c r="N9" s="3">
        <v>10</v>
      </c>
      <c r="O9" s="3">
        <v>11</v>
      </c>
      <c r="P9" s="3">
        <v>12</v>
      </c>
      <c r="Q9" s="3">
        <v>13</v>
      </c>
      <c r="R9" s="3">
        <v>14</v>
      </c>
      <c r="S9" s="3">
        <v>15</v>
      </c>
      <c r="T9" s="3">
        <v>16</v>
      </c>
      <c r="U9" s="3">
        <v>17</v>
      </c>
      <c r="V9" s="3">
        <v>18</v>
      </c>
      <c r="W9" s="3">
        <v>19</v>
      </c>
      <c r="X9" s="3">
        <v>20</v>
      </c>
      <c r="Y9" s="3">
        <v>21</v>
      </c>
      <c r="Z9" s="3">
        <v>22</v>
      </c>
      <c r="AA9" s="3">
        <v>23</v>
      </c>
      <c r="AB9" s="3">
        <v>24</v>
      </c>
      <c r="AC9" s="3">
        <v>25</v>
      </c>
      <c r="AD9" s="3">
        <v>26</v>
      </c>
      <c r="AE9" s="3">
        <v>27</v>
      </c>
      <c r="AF9" s="3">
        <v>28</v>
      </c>
      <c r="AG9" s="3">
        <v>29</v>
      </c>
      <c r="AH9" s="3">
        <v>30</v>
      </c>
      <c r="AI9" s="3">
        <v>31</v>
      </c>
      <c r="AJ9" s="3">
        <v>32</v>
      </c>
      <c r="AK9" s="3">
        <v>33</v>
      </c>
      <c r="AL9" s="3">
        <v>34</v>
      </c>
      <c r="AM9" s="3">
        <v>35</v>
      </c>
      <c r="AN9" s="3">
        <v>36</v>
      </c>
      <c r="AO9" s="3">
        <v>37</v>
      </c>
      <c r="AP9" s="3">
        <v>38</v>
      </c>
      <c r="AQ9" s="3">
        <v>39</v>
      </c>
      <c r="AR9" s="3">
        <v>40</v>
      </c>
      <c r="AS9" s="3">
        <v>41</v>
      </c>
      <c r="AT9" s="3">
        <v>42</v>
      </c>
      <c r="AU9" s="3">
        <v>43</v>
      </c>
      <c r="AV9" s="3">
        <v>44</v>
      </c>
      <c r="AW9" s="3">
        <v>45</v>
      </c>
      <c r="AX9" s="3">
        <v>46</v>
      </c>
      <c r="AY9" s="3">
        <v>47</v>
      </c>
      <c r="AZ9" s="3">
        <v>48</v>
      </c>
      <c r="BA9" s="3">
        <v>49</v>
      </c>
      <c r="BB9" s="3">
        <v>50</v>
      </c>
      <c r="BC9" s="3">
        <v>51</v>
      </c>
      <c r="BD9" s="3">
        <v>52</v>
      </c>
      <c r="BE9" s="3">
        <v>53</v>
      </c>
      <c r="BF9" s="146"/>
      <c r="BG9" s="146"/>
    </row>
    <row r="10" spans="1:59" ht="12.75">
      <c r="A10" s="149" t="s">
        <v>123</v>
      </c>
      <c r="B10" s="152" t="s">
        <v>9</v>
      </c>
      <c r="C10" s="153" t="s">
        <v>10</v>
      </c>
      <c r="D10" s="5" t="s">
        <v>11</v>
      </c>
      <c r="E10" s="6">
        <f>E12+E14+E16+E18+E20+E22+E24+E26+E28+E30+E32+E34+E36</f>
        <v>31</v>
      </c>
      <c r="F10" s="6">
        <f aca="true" t="shared" si="0" ref="F10:AT10">F12+F14+F16+F18+F20+F22+F24+F26+F28+F30+F32+F34+F36</f>
        <v>31</v>
      </c>
      <c r="G10" s="6">
        <f t="shared" si="0"/>
        <v>31</v>
      </c>
      <c r="H10" s="6">
        <f t="shared" si="0"/>
        <v>31</v>
      </c>
      <c r="I10" s="6">
        <f t="shared" si="0"/>
        <v>31</v>
      </c>
      <c r="J10" s="6">
        <f t="shared" si="0"/>
        <v>31</v>
      </c>
      <c r="K10" s="6">
        <f t="shared" si="0"/>
        <v>31</v>
      </c>
      <c r="L10" s="6">
        <f t="shared" si="0"/>
        <v>31</v>
      </c>
      <c r="M10" s="6">
        <f t="shared" si="0"/>
        <v>31</v>
      </c>
      <c r="N10" s="6">
        <f t="shared" si="0"/>
        <v>31</v>
      </c>
      <c r="O10" s="6">
        <f t="shared" si="0"/>
        <v>31</v>
      </c>
      <c r="P10" s="6">
        <f t="shared" si="0"/>
        <v>31</v>
      </c>
      <c r="Q10" s="6">
        <f t="shared" si="0"/>
        <v>31</v>
      </c>
      <c r="R10" s="6">
        <f t="shared" si="0"/>
        <v>31</v>
      </c>
      <c r="S10" s="6">
        <f t="shared" si="0"/>
        <v>31</v>
      </c>
      <c r="T10" s="6">
        <f t="shared" si="0"/>
        <v>31</v>
      </c>
      <c r="U10" s="6">
        <f t="shared" si="0"/>
        <v>30</v>
      </c>
      <c r="V10" s="39">
        <f t="shared" si="0"/>
        <v>0</v>
      </c>
      <c r="W10" s="39">
        <f t="shared" si="0"/>
        <v>0</v>
      </c>
      <c r="X10" s="6">
        <f t="shared" si="0"/>
        <v>27</v>
      </c>
      <c r="Y10" s="6">
        <f t="shared" si="0"/>
        <v>27</v>
      </c>
      <c r="Z10" s="6">
        <f t="shared" si="0"/>
        <v>27</v>
      </c>
      <c r="AA10" s="6">
        <f t="shared" si="0"/>
        <v>27</v>
      </c>
      <c r="AB10" s="6">
        <f t="shared" si="0"/>
        <v>27</v>
      </c>
      <c r="AC10" s="6">
        <f t="shared" si="0"/>
        <v>27</v>
      </c>
      <c r="AD10" s="6">
        <f t="shared" si="0"/>
        <v>27</v>
      </c>
      <c r="AE10" s="6">
        <f t="shared" si="0"/>
        <v>27</v>
      </c>
      <c r="AF10" s="6">
        <f t="shared" si="0"/>
        <v>27</v>
      </c>
      <c r="AG10" s="6">
        <f t="shared" si="0"/>
        <v>27</v>
      </c>
      <c r="AH10" s="6">
        <f t="shared" si="0"/>
        <v>27</v>
      </c>
      <c r="AI10" s="6">
        <f t="shared" si="0"/>
        <v>27</v>
      </c>
      <c r="AJ10" s="6">
        <f t="shared" si="0"/>
        <v>27</v>
      </c>
      <c r="AK10" s="6">
        <f t="shared" si="0"/>
        <v>27</v>
      </c>
      <c r="AL10" s="6">
        <f t="shared" si="0"/>
        <v>27</v>
      </c>
      <c r="AM10" s="6">
        <f t="shared" si="0"/>
        <v>27</v>
      </c>
      <c r="AN10" s="6">
        <f t="shared" si="0"/>
        <v>27</v>
      </c>
      <c r="AO10" s="6">
        <f t="shared" si="0"/>
        <v>27</v>
      </c>
      <c r="AP10" s="6">
        <f t="shared" si="0"/>
        <v>27</v>
      </c>
      <c r="AQ10" s="6">
        <f t="shared" si="0"/>
        <v>27</v>
      </c>
      <c r="AR10" s="6">
        <f t="shared" si="0"/>
        <v>27</v>
      </c>
      <c r="AS10" s="6">
        <f t="shared" si="0"/>
        <v>21</v>
      </c>
      <c r="AT10" s="6">
        <f t="shared" si="0"/>
        <v>24</v>
      </c>
      <c r="AU10" s="6"/>
      <c r="AV10" s="6"/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6"/>
      <c r="BG10" s="6"/>
    </row>
    <row r="11" spans="1:59" ht="12.75">
      <c r="A11" s="150"/>
      <c r="B11" s="152"/>
      <c r="C11" s="153"/>
      <c r="D11" s="5" t="s">
        <v>12</v>
      </c>
      <c r="E11" s="6">
        <f>E13+E15+E17+E19+E21+E23+E25+E27+E29+E31+E33+E37</f>
        <v>14</v>
      </c>
      <c r="F11" s="6">
        <f aca="true" t="shared" si="1" ref="F11:U11">F13+F15+F17+F19+F21+F23+F25+F27+F29+F31+F33+F37</f>
        <v>14</v>
      </c>
      <c r="G11" s="6">
        <f t="shared" si="1"/>
        <v>14</v>
      </c>
      <c r="H11" s="6">
        <f t="shared" si="1"/>
        <v>14</v>
      </c>
      <c r="I11" s="6">
        <f t="shared" si="1"/>
        <v>14</v>
      </c>
      <c r="J11" s="6">
        <f t="shared" si="1"/>
        <v>14</v>
      </c>
      <c r="K11" s="6">
        <f t="shared" si="1"/>
        <v>14</v>
      </c>
      <c r="L11" s="6">
        <f t="shared" si="1"/>
        <v>14</v>
      </c>
      <c r="M11" s="6">
        <f t="shared" si="1"/>
        <v>14</v>
      </c>
      <c r="N11" s="6">
        <f t="shared" si="1"/>
        <v>14</v>
      </c>
      <c r="O11" s="6">
        <f t="shared" si="1"/>
        <v>14</v>
      </c>
      <c r="P11" s="6">
        <f t="shared" si="1"/>
        <v>14</v>
      </c>
      <c r="Q11" s="6">
        <f t="shared" si="1"/>
        <v>14</v>
      </c>
      <c r="R11" s="6">
        <f t="shared" si="1"/>
        <v>14</v>
      </c>
      <c r="S11" s="6">
        <f t="shared" si="1"/>
        <v>15</v>
      </c>
      <c r="T11" s="6">
        <f t="shared" si="1"/>
        <v>14</v>
      </c>
      <c r="U11" s="6">
        <f t="shared" si="1"/>
        <v>14</v>
      </c>
      <c r="V11" s="39">
        <v>0</v>
      </c>
      <c r="W11" s="39">
        <f>W13+W15+W17+W19+W21+W23+W25+W27+W29+W31+W33+W37</f>
        <v>0</v>
      </c>
      <c r="X11" s="6">
        <f>X13+X15+X17+X19+X21+X23+X25+X27+X29+X31+X33+X35+X37</f>
        <v>13</v>
      </c>
      <c r="Y11" s="6">
        <f aca="true" t="shared" si="2" ref="Y11:AT11">Y13+Y15+Y17+Y19+Y21+Y23+Y25+Y27+Y29+Y31+Y33+Y35+Y37</f>
        <v>13</v>
      </c>
      <c r="Z11" s="6">
        <f t="shared" si="2"/>
        <v>13</v>
      </c>
      <c r="AA11" s="6">
        <f t="shared" si="2"/>
        <v>13</v>
      </c>
      <c r="AB11" s="6">
        <f t="shared" si="2"/>
        <v>13</v>
      </c>
      <c r="AC11" s="6">
        <f t="shared" si="2"/>
        <v>14</v>
      </c>
      <c r="AD11" s="6">
        <f t="shared" si="2"/>
        <v>13</v>
      </c>
      <c r="AE11" s="6">
        <f t="shared" si="2"/>
        <v>13</v>
      </c>
      <c r="AF11" s="6">
        <f t="shared" si="2"/>
        <v>13</v>
      </c>
      <c r="AG11" s="6">
        <f t="shared" si="2"/>
        <v>13</v>
      </c>
      <c r="AH11" s="6">
        <f t="shared" si="2"/>
        <v>13</v>
      </c>
      <c r="AI11" s="6">
        <f t="shared" si="2"/>
        <v>13</v>
      </c>
      <c r="AJ11" s="6">
        <f t="shared" si="2"/>
        <v>14</v>
      </c>
      <c r="AK11" s="6">
        <f t="shared" si="2"/>
        <v>14</v>
      </c>
      <c r="AL11" s="6">
        <f t="shared" si="2"/>
        <v>14</v>
      </c>
      <c r="AM11" s="6">
        <f t="shared" si="2"/>
        <v>14</v>
      </c>
      <c r="AN11" s="6">
        <f t="shared" si="2"/>
        <v>14</v>
      </c>
      <c r="AO11" s="6">
        <f t="shared" si="2"/>
        <v>13</v>
      </c>
      <c r="AP11" s="6">
        <f t="shared" si="2"/>
        <v>13</v>
      </c>
      <c r="AQ11" s="6">
        <f t="shared" si="2"/>
        <v>13</v>
      </c>
      <c r="AR11" s="6">
        <f t="shared" si="2"/>
        <v>14</v>
      </c>
      <c r="AS11" s="6">
        <f t="shared" si="2"/>
        <v>13</v>
      </c>
      <c r="AT11" s="6">
        <f t="shared" si="2"/>
        <v>12</v>
      </c>
      <c r="AU11" s="6"/>
      <c r="AV11" s="6"/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6"/>
      <c r="BG11" s="6"/>
    </row>
    <row r="12" spans="1:58" ht="12.75">
      <c r="A12" s="150"/>
      <c r="B12" s="154" t="s">
        <v>77</v>
      </c>
      <c r="C12" s="144" t="s">
        <v>21</v>
      </c>
      <c r="D12" s="4" t="s">
        <v>11</v>
      </c>
      <c r="E12" s="56">
        <v>2</v>
      </c>
      <c r="F12" s="56">
        <v>2</v>
      </c>
      <c r="G12" s="56">
        <v>2</v>
      </c>
      <c r="H12" s="56">
        <v>2</v>
      </c>
      <c r="I12" s="56">
        <v>2</v>
      </c>
      <c r="J12" s="56">
        <v>2</v>
      </c>
      <c r="K12" s="56">
        <v>2</v>
      </c>
      <c r="L12" s="56">
        <v>2</v>
      </c>
      <c r="M12" s="56">
        <v>2</v>
      </c>
      <c r="N12" s="56">
        <v>2</v>
      </c>
      <c r="O12" s="56">
        <v>2</v>
      </c>
      <c r="P12" s="56">
        <v>2</v>
      </c>
      <c r="Q12" s="56">
        <v>2</v>
      </c>
      <c r="R12" s="56">
        <v>2</v>
      </c>
      <c r="S12" s="56">
        <v>2</v>
      </c>
      <c r="T12" s="56">
        <v>2</v>
      </c>
      <c r="U12" s="56">
        <v>2</v>
      </c>
      <c r="V12" s="39">
        <v>0</v>
      </c>
      <c r="W12" s="39">
        <v>0</v>
      </c>
      <c r="X12" s="56">
        <v>2</v>
      </c>
      <c r="Y12" s="7">
        <v>2</v>
      </c>
      <c r="Z12" s="7">
        <v>2</v>
      </c>
      <c r="AA12" s="7">
        <v>2</v>
      </c>
      <c r="AB12" s="7">
        <v>2</v>
      </c>
      <c r="AC12" s="7">
        <v>2</v>
      </c>
      <c r="AD12" s="7">
        <v>2</v>
      </c>
      <c r="AE12" s="7">
        <v>2</v>
      </c>
      <c r="AF12" s="7">
        <v>2</v>
      </c>
      <c r="AG12" s="7">
        <v>2</v>
      </c>
      <c r="AH12" s="7">
        <v>2</v>
      </c>
      <c r="AI12" s="7">
        <v>2</v>
      </c>
      <c r="AJ12" s="7">
        <v>2</v>
      </c>
      <c r="AK12" s="7">
        <v>2</v>
      </c>
      <c r="AL12" s="7">
        <v>2</v>
      </c>
      <c r="AM12" s="7">
        <v>2</v>
      </c>
      <c r="AN12" s="7">
        <v>2</v>
      </c>
      <c r="AO12" s="7">
        <v>2</v>
      </c>
      <c r="AP12" s="7">
        <v>2</v>
      </c>
      <c r="AQ12" s="7">
        <v>2</v>
      </c>
      <c r="AR12" s="7">
        <v>2</v>
      </c>
      <c r="AS12" s="7">
        <v>1</v>
      </c>
      <c r="AT12" s="7">
        <v>2</v>
      </c>
      <c r="AU12" s="7">
        <v>1</v>
      </c>
      <c r="AV12" s="3"/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6">
        <f>SUM(E12:BE12)</f>
        <v>80</v>
      </c>
    </row>
    <row r="13" spans="1:59" ht="12.75">
      <c r="A13" s="150"/>
      <c r="B13" s="154"/>
      <c r="C13" s="144"/>
      <c r="D13" s="4" t="s">
        <v>12</v>
      </c>
      <c r="E13" s="57">
        <v>1</v>
      </c>
      <c r="F13" s="57">
        <v>1</v>
      </c>
      <c r="G13" s="57">
        <v>1</v>
      </c>
      <c r="H13" s="57">
        <v>1</v>
      </c>
      <c r="I13" s="57">
        <v>1</v>
      </c>
      <c r="J13" s="57">
        <v>1</v>
      </c>
      <c r="K13" s="57">
        <v>1</v>
      </c>
      <c r="L13" s="57">
        <v>1</v>
      </c>
      <c r="M13" s="57">
        <v>1</v>
      </c>
      <c r="N13" s="57">
        <v>1</v>
      </c>
      <c r="O13" s="57">
        <v>1</v>
      </c>
      <c r="P13" s="57">
        <v>1</v>
      </c>
      <c r="Q13" s="57">
        <v>1</v>
      </c>
      <c r="R13" s="57">
        <v>1</v>
      </c>
      <c r="S13" s="57">
        <v>1</v>
      </c>
      <c r="T13" s="57">
        <v>1</v>
      </c>
      <c r="U13" s="57">
        <v>1</v>
      </c>
      <c r="V13" s="39">
        <v>0</v>
      </c>
      <c r="W13" s="39">
        <v>0</v>
      </c>
      <c r="X13" s="59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/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6"/>
      <c r="BG13" s="6">
        <f>SUM(E13:BF13)</f>
        <v>41</v>
      </c>
    </row>
    <row r="14" spans="1:59" ht="12.75">
      <c r="A14" s="150"/>
      <c r="B14" s="154" t="s">
        <v>78</v>
      </c>
      <c r="C14" s="144" t="s">
        <v>22</v>
      </c>
      <c r="D14" s="4" t="s">
        <v>11</v>
      </c>
      <c r="E14" s="56">
        <v>2</v>
      </c>
      <c r="F14" s="56">
        <v>2</v>
      </c>
      <c r="G14" s="56">
        <v>2</v>
      </c>
      <c r="H14" s="56">
        <v>2</v>
      </c>
      <c r="I14" s="56">
        <v>2</v>
      </c>
      <c r="J14" s="56">
        <v>2</v>
      </c>
      <c r="K14" s="56">
        <v>2</v>
      </c>
      <c r="L14" s="56">
        <v>2</v>
      </c>
      <c r="M14" s="56">
        <v>2</v>
      </c>
      <c r="N14" s="56">
        <v>2</v>
      </c>
      <c r="O14" s="56">
        <v>2</v>
      </c>
      <c r="P14" s="56">
        <v>2</v>
      </c>
      <c r="Q14" s="56">
        <v>2</v>
      </c>
      <c r="R14" s="56">
        <v>2</v>
      </c>
      <c r="S14" s="56">
        <v>2</v>
      </c>
      <c r="T14" s="56">
        <v>2</v>
      </c>
      <c r="U14" s="56">
        <v>2</v>
      </c>
      <c r="V14" s="39">
        <v>0</v>
      </c>
      <c r="W14" s="39">
        <v>0</v>
      </c>
      <c r="X14" s="56">
        <v>3</v>
      </c>
      <c r="Y14" s="56">
        <v>3</v>
      </c>
      <c r="Z14" s="56">
        <v>3</v>
      </c>
      <c r="AA14" s="56">
        <v>3</v>
      </c>
      <c r="AB14" s="56">
        <v>3</v>
      </c>
      <c r="AC14" s="56">
        <v>3</v>
      </c>
      <c r="AD14" s="56">
        <v>3</v>
      </c>
      <c r="AE14" s="56">
        <v>3</v>
      </c>
      <c r="AF14" s="56">
        <v>3</v>
      </c>
      <c r="AG14" s="56">
        <v>3</v>
      </c>
      <c r="AH14" s="56">
        <v>3</v>
      </c>
      <c r="AI14" s="56">
        <v>3</v>
      </c>
      <c r="AJ14" s="56">
        <v>3</v>
      </c>
      <c r="AK14" s="56">
        <v>3</v>
      </c>
      <c r="AL14" s="56">
        <v>3</v>
      </c>
      <c r="AM14" s="56">
        <v>3</v>
      </c>
      <c r="AN14" s="56">
        <v>3</v>
      </c>
      <c r="AO14" s="56">
        <v>3</v>
      </c>
      <c r="AP14" s="56">
        <v>3</v>
      </c>
      <c r="AQ14" s="56">
        <v>3</v>
      </c>
      <c r="AR14" s="56">
        <v>3</v>
      </c>
      <c r="AS14" s="7"/>
      <c r="AT14" s="7"/>
      <c r="AU14" s="7"/>
      <c r="AV14" s="3"/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6">
        <f>SUM(E14:BE14)</f>
        <v>97</v>
      </c>
      <c r="BG14" s="6"/>
    </row>
    <row r="15" spans="1:59" ht="12.75">
      <c r="A15" s="150"/>
      <c r="B15" s="154"/>
      <c r="C15" s="144"/>
      <c r="D15" s="4" t="s">
        <v>12</v>
      </c>
      <c r="E15" s="57">
        <v>1</v>
      </c>
      <c r="F15" s="57">
        <v>1</v>
      </c>
      <c r="G15" s="57">
        <v>1</v>
      </c>
      <c r="H15" s="57">
        <v>1</v>
      </c>
      <c r="I15" s="57">
        <v>1</v>
      </c>
      <c r="J15" s="57">
        <v>1</v>
      </c>
      <c r="K15" s="57">
        <v>1</v>
      </c>
      <c r="L15" s="57">
        <v>1</v>
      </c>
      <c r="M15" s="57">
        <v>1</v>
      </c>
      <c r="N15" s="57">
        <v>1</v>
      </c>
      <c r="O15" s="57">
        <v>1</v>
      </c>
      <c r="P15" s="57">
        <v>1</v>
      </c>
      <c r="Q15" s="57">
        <v>1</v>
      </c>
      <c r="R15" s="57">
        <v>1</v>
      </c>
      <c r="S15" s="57">
        <v>1</v>
      </c>
      <c r="T15" s="57">
        <v>1</v>
      </c>
      <c r="U15" s="57">
        <v>1</v>
      </c>
      <c r="V15" s="39">
        <v>0</v>
      </c>
      <c r="W15" s="39">
        <v>0</v>
      </c>
      <c r="X15" s="59">
        <v>1</v>
      </c>
      <c r="Y15" s="4"/>
      <c r="Z15" s="4">
        <v>1</v>
      </c>
      <c r="AA15" s="4"/>
      <c r="AB15" s="4">
        <v>1</v>
      </c>
      <c r="AC15" s="4"/>
      <c r="AD15" s="4">
        <v>1</v>
      </c>
      <c r="AE15" s="4"/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2</v>
      </c>
      <c r="AL15" s="4">
        <v>1</v>
      </c>
      <c r="AM15" s="4">
        <v>2</v>
      </c>
      <c r="AN15" s="4">
        <v>2</v>
      </c>
      <c r="AO15" s="4">
        <v>1</v>
      </c>
      <c r="AP15" s="4">
        <v>1</v>
      </c>
      <c r="AQ15" s="4">
        <v>1</v>
      </c>
      <c r="AR15" s="4">
        <v>2</v>
      </c>
      <c r="AS15" s="4"/>
      <c r="AT15" s="4"/>
      <c r="AU15" s="4"/>
      <c r="AV15" s="4"/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6"/>
      <c r="BG15" s="6">
        <f>SUM(E15:BF15)</f>
        <v>38</v>
      </c>
    </row>
    <row r="16" spans="1:59" ht="12.75">
      <c r="A16" s="150"/>
      <c r="B16" s="122" t="s">
        <v>79</v>
      </c>
      <c r="C16" s="124" t="s">
        <v>27</v>
      </c>
      <c r="D16" s="4" t="s">
        <v>11</v>
      </c>
      <c r="E16" s="56">
        <v>2</v>
      </c>
      <c r="F16" s="56">
        <v>2</v>
      </c>
      <c r="G16" s="56">
        <v>2</v>
      </c>
      <c r="H16" s="56">
        <v>2</v>
      </c>
      <c r="I16" s="56">
        <v>2</v>
      </c>
      <c r="J16" s="56">
        <v>2</v>
      </c>
      <c r="K16" s="56">
        <v>2</v>
      </c>
      <c r="L16" s="56">
        <v>2</v>
      </c>
      <c r="M16" s="56">
        <v>2</v>
      </c>
      <c r="N16" s="56">
        <v>2</v>
      </c>
      <c r="O16" s="56">
        <v>2</v>
      </c>
      <c r="P16" s="56">
        <v>2</v>
      </c>
      <c r="Q16" s="56">
        <v>2</v>
      </c>
      <c r="R16" s="56">
        <v>2</v>
      </c>
      <c r="S16" s="56">
        <v>2</v>
      </c>
      <c r="T16" s="56">
        <v>2</v>
      </c>
      <c r="U16" s="56">
        <v>2</v>
      </c>
      <c r="V16" s="39">
        <v>0</v>
      </c>
      <c r="W16" s="39">
        <v>0</v>
      </c>
      <c r="X16" s="56">
        <v>2</v>
      </c>
      <c r="Y16" s="7">
        <v>2</v>
      </c>
      <c r="Z16" s="7">
        <v>2</v>
      </c>
      <c r="AA16" s="7">
        <v>2</v>
      </c>
      <c r="AB16" s="7">
        <v>2</v>
      </c>
      <c r="AC16" s="7">
        <v>2</v>
      </c>
      <c r="AD16" s="7">
        <v>2</v>
      </c>
      <c r="AE16" s="7">
        <v>2</v>
      </c>
      <c r="AF16" s="7">
        <v>2</v>
      </c>
      <c r="AG16" s="7">
        <v>2</v>
      </c>
      <c r="AH16" s="7">
        <v>2</v>
      </c>
      <c r="AI16" s="7">
        <v>2</v>
      </c>
      <c r="AJ16" s="7">
        <v>2</v>
      </c>
      <c r="AK16" s="7">
        <v>2</v>
      </c>
      <c r="AL16" s="7">
        <v>2</v>
      </c>
      <c r="AM16" s="7">
        <v>2</v>
      </c>
      <c r="AN16" s="7">
        <v>2</v>
      </c>
      <c r="AO16" s="7">
        <v>2</v>
      </c>
      <c r="AP16" s="7">
        <v>2</v>
      </c>
      <c r="AQ16" s="7">
        <v>2</v>
      </c>
      <c r="AR16" s="7">
        <v>2</v>
      </c>
      <c r="AS16" s="7">
        <v>1</v>
      </c>
      <c r="AT16" s="7">
        <v>2</v>
      </c>
      <c r="AU16" s="7">
        <v>1</v>
      </c>
      <c r="AV16" s="3"/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6">
        <f>SUM(E16:BE16)</f>
        <v>80</v>
      </c>
      <c r="BG16" s="6"/>
    </row>
    <row r="17" spans="1:59" ht="12.75">
      <c r="A17" s="150"/>
      <c r="B17" s="123"/>
      <c r="C17" s="125"/>
      <c r="D17" s="4" t="s">
        <v>12</v>
      </c>
      <c r="E17" s="57">
        <v>1</v>
      </c>
      <c r="F17" s="57">
        <v>1</v>
      </c>
      <c r="G17" s="57">
        <v>1</v>
      </c>
      <c r="H17" s="57">
        <v>1</v>
      </c>
      <c r="I17" s="57">
        <v>1</v>
      </c>
      <c r="J17" s="57">
        <v>1</v>
      </c>
      <c r="K17" s="57">
        <v>1</v>
      </c>
      <c r="L17" s="57">
        <v>1</v>
      </c>
      <c r="M17" s="57">
        <v>1</v>
      </c>
      <c r="N17" s="57">
        <v>1</v>
      </c>
      <c r="O17" s="57">
        <v>1</v>
      </c>
      <c r="P17" s="57">
        <v>1</v>
      </c>
      <c r="Q17" s="57">
        <v>1</v>
      </c>
      <c r="R17" s="57">
        <v>1</v>
      </c>
      <c r="S17" s="57">
        <v>1</v>
      </c>
      <c r="T17" s="57">
        <v>1</v>
      </c>
      <c r="U17" s="57">
        <v>1</v>
      </c>
      <c r="V17" s="39">
        <v>0</v>
      </c>
      <c r="W17" s="39">
        <v>0</v>
      </c>
      <c r="X17" s="59">
        <v>1</v>
      </c>
      <c r="Y17" s="4">
        <v>1</v>
      </c>
      <c r="Z17" s="4">
        <v>2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/>
      <c r="AV17" s="4"/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6"/>
      <c r="BG17" s="6">
        <f>SUM(E17:BF17)</f>
        <v>41</v>
      </c>
    </row>
    <row r="18" spans="1:59" ht="12.75">
      <c r="A18" s="150"/>
      <c r="B18" s="122" t="s">
        <v>80</v>
      </c>
      <c r="C18" s="124" t="s">
        <v>23</v>
      </c>
      <c r="D18" s="4" t="s">
        <v>11</v>
      </c>
      <c r="E18" s="56">
        <v>3</v>
      </c>
      <c r="F18" s="56">
        <v>3</v>
      </c>
      <c r="G18" s="56">
        <v>3</v>
      </c>
      <c r="H18" s="56">
        <v>3</v>
      </c>
      <c r="I18" s="56">
        <v>3</v>
      </c>
      <c r="J18" s="56">
        <v>3</v>
      </c>
      <c r="K18" s="56">
        <v>3</v>
      </c>
      <c r="L18" s="56">
        <v>3</v>
      </c>
      <c r="M18" s="56">
        <v>3</v>
      </c>
      <c r="N18" s="56">
        <v>3</v>
      </c>
      <c r="O18" s="56">
        <v>3</v>
      </c>
      <c r="P18" s="56">
        <v>3</v>
      </c>
      <c r="Q18" s="56">
        <v>3</v>
      </c>
      <c r="R18" s="56">
        <v>3</v>
      </c>
      <c r="S18" s="56">
        <v>3</v>
      </c>
      <c r="T18" s="56">
        <v>3</v>
      </c>
      <c r="U18" s="56">
        <v>3</v>
      </c>
      <c r="V18" s="39">
        <v>0</v>
      </c>
      <c r="W18" s="39">
        <v>0</v>
      </c>
      <c r="X18" s="56">
        <v>2</v>
      </c>
      <c r="Y18" s="7">
        <v>2</v>
      </c>
      <c r="Z18" s="7">
        <v>2</v>
      </c>
      <c r="AA18" s="7">
        <v>2</v>
      </c>
      <c r="AB18" s="7">
        <v>2</v>
      </c>
      <c r="AC18" s="7">
        <v>2</v>
      </c>
      <c r="AD18" s="7">
        <v>2</v>
      </c>
      <c r="AE18" s="7">
        <v>2</v>
      </c>
      <c r="AF18" s="7">
        <v>2</v>
      </c>
      <c r="AG18" s="7">
        <v>2</v>
      </c>
      <c r="AH18" s="7">
        <v>2</v>
      </c>
      <c r="AI18" s="7">
        <v>2</v>
      </c>
      <c r="AJ18" s="7">
        <v>2</v>
      </c>
      <c r="AK18" s="7">
        <v>2</v>
      </c>
      <c r="AL18" s="7">
        <v>2</v>
      </c>
      <c r="AM18" s="7">
        <v>2</v>
      </c>
      <c r="AN18" s="7">
        <v>2</v>
      </c>
      <c r="AO18" s="7">
        <v>2</v>
      </c>
      <c r="AP18" s="7">
        <v>2</v>
      </c>
      <c r="AQ18" s="7">
        <v>2</v>
      </c>
      <c r="AR18" s="7">
        <v>2</v>
      </c>
      <c r="AS18" s="7">
        <v>1</v>
      </c>
      <c r="AT18" s="7">
        <v>2</v>
      </c>
      <c r="AU18" s="7">
        <v>1</v>
      </c>
      <c r="AV18" s="3"/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6">
        <f>SUM(E18:BE18)</f>
        <v>97</v>
      </c>
      <c r="BG18" s="6"/>
    </row>
    <row r="19" spans="1:59" ht="12.75">
      <c r="A19" s="150"/>
      <c r="B19" s="123"/>
      <c r="C19" s="125"/>
      <c r="D19" s="4" t="s">
        <v>12</v>
      </c>
      <c r="E19" s="57">
        <v>1</v>
      </c>
      <c r="F19" s="57">
        <v>2</v>
      </c>
      <c r="G19" s="57">
        <v>1</v>
      </c>
      <c r="H19" s="57">
        <v>1</v>
      </c>
      <c r="I19" s="57">
        <v>1</v>
      </c>
      <c r="J19" s="57">
        <v>2</v>
      </c>
      <c r="K19" s="57">
        <v>1</v>
      </c>
      <c r="L19" s="57">
        <v>2</v>
      </c>
      <c r="M19" s="57">
        <v>1</v>
      </c>
      <c r="N19" s="58">
        <v>2</v>
      </c>
      <c r="O19" s="57">
        <v>1</v>
      </c>
      <c r="P19" s="57">
        <v>2</v>
      </c>
      <c r="Q19" s="57">
        <v>1</v>
      </c>
      <c r="R19" s="57">
        <v>2</v>
      </c>
      <c r="S19" s="57">
        <v>2</v>
      </c>
      <c r="T19" s="57">
        <v>1</v>
      </c>
      <c r="U19" s="57">
        <v>2</v>
      </c>
      <c r="V19" s="39">
        <v>0</v>
      </c>
      <c r="W19" s="39">
        <v>0</v>
      </c>
      <c r="X19" s="59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1</v>
      </c>
      <c r="AO19" s="4">
        <v>1</v>
      </c>
      <c r="AP19" s="4">
        <v>1</v>
      </c>
      <c r="AQ19" s="4">
        <v>1</v>
      </c>
      <c r="AR19" s="4">
        <v>1</v>
      </c>
      <c r="AS19" s="4">
        <v>1</v>
      </c>
      <c r="AT19" s="4">
        <v>1</v>
      </c>
      <c r="AU19" s="4"/>
      <c r="AV19" s="4"/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6"/>
      <c r="BG19" s="6">
        <f>SUM(E19:BF19)</f>
        <v>48</v>
      </c>
    </row>
    <row r="20" spans="1:59" ht="12.75">
      <c r="A20" s="150"/>
      <c r="B20" s="122" t="s">
        <v>81</v>
      </c>
      <c r="C20" s="124" t="s">
        <v>28</v>
      </c>
      <c r="D20" s="4" t="s">
        <v>11</v>
      </c>
      <c r="E20" s="56">
        <v>2</v>
      </c>
      <c r="F20" s="56">
        <v>2</v>
      </c>
      <c r="G20" s="56">
        <v>2</v>
      </c>
      <c r="H20" s="56">
        <v>2</v>
      </c>
      <c r="I20" s="56">
        <v>2</v>
      </c>
      <c r="J20" s="56">
        <v>2</v>
      </c>
      <c r="K20" s="56">
        <v>2</v>
      </c>
      <c r="L20" s="56">
        <v>2</v>
      </c>
      <c r="M20" s="56">
        <v>2</v>
      </c>
      <c r="N20" s="56">
        <v>2</v>
      </c>
      <c r="O20" s="56">
        <v>2</v>
      </c>
      <c r="P20" s="56">
        <v>2</v>
      </c>
      <c r="Q20" s="56">
        <v>2</v>
      </c>
      <c r="R20" s="56">
        <v>2</v>
      </c>
      <c r="S20" s="56">
        <v>2</v>
      </c>
      <c r="T20" s="56">
        <v>2</v>
      </c>
      <c r="U20" s="56">
        <v>2</v>
      </c>
      <c r="V20" s="39">
        <v>0</v>
      </c>
      <c r="W20" s="39">
        <v>0</v>
      </c>
      <c r="X20" s="56">
        <v>2</v>
      </c>
      <c r="Y20" s="7">
        <v>2</v>
      </c>
      <c r="Z20" s="7">
        <v>2</v>
      </c>
      <c r="AA20" s="7">
        <v>2</v>
      </c>
      <c r="AB20" s="7">
        <v>2</v>
      </c>
      <c r="AC20" s="7">
        <v>2</v>
      </c>
      <c r="AD20" s="7">
        <v>2</v>
      </c>
      <c r="AE20" s="7">
        <v>2</v>
      </c>
      <c r="AF20" s="7">
        <v>2</v>
      </c>
      <c r="AG20" s="7">
        <v>2</v>
      </c>
      <c r="AH20" s="7">
        <v>2</v>
      </c>
      <c r="AI20" s="7">
        <v>2</v>
      </c>
      <c r="AJ20" s="7">
        <v>2</v>
      </c>
      <c r="AK20" s="7">
        <v>2</v>
      </c>
      <c r="AL20" s="7">
        <v>2</v>
      </c>
      <c r="AM20" s="7">
        <v>2</v>
      </c>
      <c r="AN20" s="7">
        <v>2</v>
      </c>
      <c r="AO20" s="7">
        <v>2</v>
      </c>
      <c r="AP20" s="7">
        <v>2</v>
      </c>
      <c r="AQ20" s="7">
        <v>2</v>
      </c>
      <c r="AR20" s="7">
        <v>2</v>
      </c>
      <c r="AS20" s="7">
        <v>2</v>
      </c>
      <c r="AT20" s="7">
        <v>2</v>
      </c>
      <c r="AU20" s="7"/>
      <c r="AV20" s="3"/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6">
        <f>SUM(E20:BE20)</f>
        <v>80</v>
      </c>
      <c r="BG20" s="6"/>
    </row>
    <row r="21" spans="1:59" ht="12.75">
      <c r="A21" s="150"/>
      <c r="B21" s="123"/>
      <c r="C21" s="125"/>
      <c r="D21" s="4" t="s">
        <v>12</v>
      </c>
      <c r="E21" s="57">
        <v>1</v>
      </c>
      <c r="F21" s="57">
        <v>1</v>
      </c>
      <c r="G21" s="57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57">
        <v>1</v>
      </c>
      <c r="O21" s="57">
        <v>1</v>
      </c>
      <c r="P21" s="57">
        <v>1</v>
      </c>
      <c r="Q21" s="57">
        <v>1</v>
      </c>
      <c r="R21" s="57">
        <v>1</v>
      </c>
      <c r="S21" s="57">
        <v>1</v>
      </c>
      <c r="T21" s="57">
        <v>1</v>
      </c>
      <c r="U21" s="57">
        <v>1</v>
      </c>
      <c r="V21" s="39">
        <v>0</v>
      </c>
      <c r="W21" s="39">
        <v>0</v>
      </c>
      <c r="X21" s="57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1</v>
      </c>
      <c r="AP21" s="3">
        <v>1</v>
      </c>
      <c r="AQ21" s="3">
        <v>1</v>
      </c>
      <c r="AR21" s="3">
        <v>1</v>
      </c>
      <c r="AS21" s="3">
        <v>1</v>
      </c>
      <c r="AT21" s="3">
        <v>1</v>
      </c>
      <c r="AU21" s="3"/>
      <c r="AV21" s="3"/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6"/>
      <c r="BG21" s="6">
        <f>SUM(E21:BF21)</f>
        <v>40</v>
      </c>
    </row>
    <row r="22" spans="1:59" ht="12.75">
      <c r="A22" s="150"/>
      <c r="B22" s="122" t="s">
        <v>82</v>
      </c>
      <c r="C22" s="124" t="s">
        <v>29</v>
      </c>
      <c r="D22" s="4" t="s">
        <v>11</v>
      </c>
      <c r="E22" s="56">
        <v>2</v>
      </c>
      <c r="F22" s="56">
        <v>2</v>
      </c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56">
        <v>2</v>
      </c>
      <c r="O22" s="56">
        <v>2</v>
      </c>
      <c r="P22" s="56">
        <v>2</v>
      </c>
      <c r="Q22" s="56">
        <v>2</v>
      </c>
      <c r="R22" s="56">
        <v>2</v>
      </c>
      <c r="S22" s="56">
        <v>2</v>
      </c>
      <c r="T22" s="56">
        <v>2</v>
      </c>
      <c r="U22" s="56">
        <v>2</v>
      </c>
      <c r="V22" s="39">
        <v>0</v>
      </c>
      <c r="W22" s="39">
        <v>0</v>
      </c>
      <c r="X22" s="56">
        <v>2</v>
      </c>
      <c r="Y22" s="7">
        <v>2</v>
      </c>
      <c r="Z22" s="7">
        <v>2</v>
      </c>
      <c r="AA22" s="7">
        <v>2</v>
      </c>
      <c r="AB22" s="7">
        <v>2</v>
      </c>
      <c r="AC22" s="7">
        <v>2</v>
      </c>
      <c r="AD22" s="7">
        <v>2</v>
      </c>
      <c r="AE22" s="7">
        <v>2</v>
      </c>
      <c r="AF22" s="7">
        <v>2</v>
      </c>
      <c r="AG22" s="7">
        <v>2</v>
      </c>
      <c r="AH22" s="7">
        <v>2</v>
      </c>
      <c r="AI22" s="7">
        <v>2</v>
      </c>
      <c r="AJ22" s="7">
        <v>2</v>
      </c>
      <c r="AK22" s="7">
        <v>2</v>
      </c>
      <c r="AL22" s="7">
        <v>2</v>
      </c>
      <c r="AM22" s="7">
        <v>2</v>
      </c>
      <c r="AN22" s="7">
        <v>2</v>
      </c>
      <c r="AO22" s="7">
        <v>2</v>
      </c>
      <c r="AP22" s="7">
        <v>2</v>
      </c>
      <c r="AQ22" s="7">
        <v>2</v>
      </c>
      <c r="AR22" s="7">
        <v>2</v>
      </c>
      <c r="AS22" s="7">
        <v>2</v>
      </c>
      <c r="AT22" s="7">
        <v>2</v>
      </c>
      <c r="AU22" s="7"/>
      <c r="AV22" s="3"/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6">
        <f>SUM(E22:BE22)</f>
        <v>80</v>
      </c>
      <c r="BG22" s="6"/>
    </row>
    <row r="23" spans="1:59" ht="12.75">
      <c r="A23" s="150"/>
      <c r="B23" s="123"/>
      <c r="C23" s="125"/>
      <c r="D23" s="4" t="s">
        <v>12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9">
        <v>0</v>
      </c>
      <c r="W23" s="39">
        <v>0</v>
      </c>
      <c r="X23" s="59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/>
      <c r="AV23" s="3"/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6"/>
      <c r="BG23" s="6">
        <f>SUM(E23:BF23)</f>
        <v>40</v>
      </c>
    </row>
    <row r="24" spans="1:59" ht="12.75">
      <c r="A24" s="150"/>
      <c r="B24" s="122" t="s">
        <v>83</v>
      </c>
      <c r="C24" s="124" t="s">
        <v>30</v>
      </c>
      <c r="D24" s="4" t="s">
        <v>11</v>
      </c>
      <c r="E24" s="56">
        <v>2</v>
      </c>
      <c r="F24" s="56">
        <v>2</v>
      </c>
      <c r="G24" s="56">
        <v>2</v>
      </c>
      <c r="H24" s="56">
        <v>2</v>
      </c>
      <c r="I24" s="56">
        <v>2</v>
      </c>
      <c r="J24" s="56">
        <v>2</v>
      </c>
      <c r="K24" s="56">
        <v>2</v>
      </c>
      <c r="L24" s="56">
        <v>2</v>
      </c>
      <c r="M24" s="56">
        <v>2</v>
      </c>
      <c r="N24" s="56">
        <v>2</v>
      </c>
      <c r="O24" s="56">
        <v>2</v>
      </c>
      <c r="P24" s="56">
        <v>2</v>
      </c>
      <c r="Q24" s="56">
        <v>2</v>
      </c>
      <c r="R24" s="56">
        <v>2</v>
      </c>
      <c r="S24" s="56">
        <v>2</v>
      </c>
      <c r="T24" s="56">
        <v>2</v>
      </c>
      <c r="U24" s="56">
        <v>2</v>
      </c>
      <c r="V24" s="39">
        <v>0</v>
      </c>
      <c r="W24" s="39">
        <v>0</v>
      </c>
      <c r="X24" s="56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7">
        <v>1</v>
      </c>
      <c r="AS24" s="7">
        <v>1</v>
      </c>
      <c r="AT24" s="7">
        <v>1</v>
      </c>
      <c r="AU24" s="7"/>
      <c r="AV24" s="3"/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6">
        <f>SUM(E24:BE24)</f>
        <v>57</v>
      </c>
      <c r="BG24" s="6"/>
    </row>
    <row r="25" spans="1:59" ht="12.75">
      <c r="A25" s="150"/>
      <c r="B25" s="123"/>
      <c r="C25" s="125"/>
      <c r="D25" s="4" t="s">
        <v>12</v>
      </c>
      <c r="E25" s="57">
        <v>1</v>
      </c>
      <c r="F25" s="57">
        <v>1</v>
      </c>
      <c r="G25" s="57">
        <v>1</v>
      </c>
      <c r="H25" s="57">
        <v>1</v>
      </c>
      <c r="I25" s="57">
        <v>1</v>
      </c>
      <c r="J25" s="57">
        <v>1</v>
      </c>
      <c r="K25" s="57">
        <v>1</v>
      </c>
      <c r="L25" s="57">
        <v>1</v>
      </c>
      <c r="M25" s="57">
        <v>1</v>
      </c>
      <c r="N25" s="57">
        <v>1</v>
      </c>
      <c r="O25" s="57">
        <v>1</v>
      </c>
      <c r="P25" s="57">
        <v>1</v>
      </c>
      <c r="Q25" s="57">
        <v>1</v>
      </c>
      <c r="R25" s="57">
        <v>1</v>
      </c>
      <c r="S25" s="57">
        <v>1</v>
      </c>
      <c r="T25" s="57">
        <v>1</v>
      </c>
      <c r="U25" s="57">
        <v>1</v>
      </c>
      <c r="V25" s="39">
        <v>0</v>
      </c>
      <c r="W25" s="39">
        <v>0</v>
      </c>
      <c r="X25" s="59">
        <v>1</v>
      </c>
      <c r="Y25" s="4"/>
      <c r="Z25" s="4">
        <v>1</v>
      </c>
      <c r="AA25" s="4"/>
      <c r="AB25" s="4">
        <v>1</v>
      </c>
      <c r="AC25" s="4"/>
      <c r="AD25" s="4">
        <v>1</v>
      </c>
      <c r="AE25" s="4"/>
      <c r="AF25" s="4">
        <v>1</v>
      </c>
      <c r="AG25" s="4"/>
      <c r="AH25" s="4">
        <v>1</v>
      </c>
      <c r="AI25" s="3"/>
      <c r="AJ25" s="3">
        <v>1</v>
      </c>
      <c r="AK25" s="3"/>
      <c r="AL25" s="4">
        <v>1</v>
      </c>
      <c r="AM25" s="11"/>
      <c r="AN25" s="11">
        <v>1</v>
      </c>
      <c r="AO25" s="11"/>
      <c r="AP25" s="11">
        <v>1</v>
      </c>
      <c r="AQ25" s="3"/>
      <c r="AR25" s="3">
        <v>1</v>
      </c>
      <c r="AS25" s="11">
        <v>1</v>
      </c>
      <c r="AT25" s="11">
        <v>1</v>
      </c>
      <c r="AU25" s="11"/>
      <c r="AV25" s="3"/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6"/>
      <c r="BG25" s="6">
        <f>SUM(E25:BF25)</f>
        <v>30</v>
      </c>
    </row>
    <row r="26" spans="1:59" ht="12.75">
      <c r="A26" s="150"/>
      <c r="B26" s="122" t="s">
        <v>88</v>
      </c>
      <c r="C26" s="124" t="s">
        <v>124</v>
      </c>
      <c r="D26" s="4" t="s">
        <v>11</v>
      </c>
      <c r="E26" s="56">
        <v>1</v>
      </c>
      <c r="F26" s="56">
        <v>1</v>
      </c>
      <c r="G26" s="56">
        <v>1</v>
      </c>
      <c r="H26" s="56">
        <v>1</v>
      </c>
      <c r="I26" s="56">
        <v>1</v>
      </c>
      <c r="J26" s="56">
        <v>1</v>
      </c>
      <c r="K26" s="56">
        <v>1</v>
      </c>
      <c r="L26" s="56">
        <v>1</v>
      </c>
      <c r="M26" s="56">
        <v>1</v>
      </c>
      <c r="N26" s="56">
        <v>1</v>
      </c>
      <c r="O26" s="56">
        <v>1</v>
      </c>
      <c r="P26" s="56">
        <v>1</v>
      </c>
      <c r="Q26" s="56">
        <v>1</v>
      </c>
      <c r="R26" s="56">
        <v>1</v>
      </c>
      <c r="S26" s="56">
        <v>1</v>
      </c>
      <c r="T26" s="56">
        <v>1</v>
      </c>
      <c r="U26" s="56">
        <v>1</v>
      </c>
      <c r="V26" s="39">
        <v>0</v>
      </c>
      <c r="W26" s="39">
        <v>0</v>
      </c>
      <c r="X26" s="62">
        <v>1</v>
      </c>
      <c r="Y26" s="47">
        <v>1</v>
      </c>
      <c r="Z26" s="47">
        <v>1</v>
      </c>
      <c r="AA26" s="47">
        <v>1</v>
      </c>
      <c r="AB26" s="47">
        <v>1</v>
      </c>
      <c r="AC26" s="47">
        <v>1</v>
      </c>
      <c r="AD26" s="47">
        <v>1</v>
      </c>
      <c r="AE26" s="47">
        <v>1</v>
      </c>
      <c r="AF26" s="47">
        <v>1</v>
      </c>
      <c r="AG26" s="47">
        <v>1</v>
      </c>
      <c r="AH26" s="47">
        <v>1</v>
      </c>
      <c r="AI26" s="47">
        <v>1</v>
      </c>
      <c r="AJ26" s="47">
        <v>1</v>
      </c>
      <c r="AK26" s="47">
        <v>1</v>
      </c>
      <c r="AL26" s="47">
        <v>1</v>
      </c>
      <c r="AM26" s="47">
        <v>1</v>
      </c>
      <c r="AN26" s="47">
        <v>1</v>
      </c>
      <c r="AO26" s="47">
        <v>1</v>
      </c>
      <c r="AP26" s="47">
        <v>1</v>
      </c>
      <c r="AQ26" s="47">
        <v>1</v>
      </c>
      <c r="AR26" s="47">
        <v>1</v>
      </c>
      <c r="AS26" s="47">
        <v>1</v>
      </c>
      <c r="AT26" s="47">
        <v>1</v>
      </c>
      <c r="AU26" s="47"/>
      <c r="AV26" s="3"/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6">
        <f>SUM(E26:BE26)</f>
        <v>40</v>
      </c>
      <c r="BG26" s="6"/>
    </row>
    <row r="27" spans="1:59" ht="12.75">
      <c r="A27" s="150"/>
      <c r="B27" s="123"/>
      <c r="C27" s="125"/>
      <c r="D27" s="4" t="s">
        <v>12</v>
      </c>
      <c r="E27" s="57">
        <v>1</v>
      </c>
      <c r="F27" s="57"/>
      <c r="G27" s="57">
        <v>1</v>
      </c>
      <c r="H27" s="57">
        <v>1</v>
      </c>
      <c r="I27" s="57">
        <v>1</v>
      </c>
      <c r="J27" s="57">
        <v>1</v>
      </c>
      <c r="K27" s="57">
        <v>1</v>
      </c>
      <c r="L27" s="57">
        <v>1</v>
      </c>
      <c r="M27" s="57">
        <v>1</v>
      </c>
      <c r="N27" s="57"/>
      <c r="O27" s="57"/>
      <c r="P27" s="57"/>
      <c r="Q27" s="57">
        <v>1</v>
      </c>
      <c r="R27" s="57"/>
      <c r="S27" s="57">
        <v>1</v>
      </c>
      <c r="T27" s="57">
        <v>1</v>
      </c>
      <c r="U27" s="57">
        <v>1</v>
      </c>
      <c r="V27" s="39">
        <v>0</v>
      </c>
      <c r="W27" s="39">
        <v>0</v>
      </c>
      <c r="X27" s="59"/>
      <c r="Y27" s="4">
        <v>1</v>
      </c>
      <c r="Z27" s="4"/>
      <c r="AA27" s="4">
        <v>1</v>
      </c>
      <c r="AB27" s="4"/>
      <c r="AC27" s="4">
        <v>1</v>
      </c>
      <c r="AD27" s="4"/>
      <c r="AE27" s="4">
        <v>1</v>
      </c>
      <c r="AF27" s="4"/>
      <c r="AG27" s="4"/>
      <c r="AH27" s="4"/>
      <c r="AI27" s="3">
        <v>1</v>
      </c>
      <c r="AJ27" s="3"/>
      <c r="AK27" s="3">
        <v>1</v>
      </c>
      <c r="AL27" s="4"/>
      <c r="AM27" s="11">
        <v>1</v>
      </c>
      <c r="AN27" s="11"/>
      <c r="AO27" s="11">
        <v>1</v>
      </c>
      <c r="AP27" s="11"/>
      <c r="AQ27" s="3">
        <v>1</v>
      </c>
      <c r="AR27" s="7"/>
      <c r="AS27" s="11">
        <v>1</v>
      </c>
      <c r="AT27" s="11"/>
      <c r="AU27" s="11"/>
      <c r="AV27" s="3"/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6"/>
      <c r="BG27" s="6">
        <f>SUM(E27:BF27)</f>
        <v>22</v>
      </c>
    </row>
    <row r="28" spans="1:59" ht="12.75">
      <c r="A28" s="150"/>
      <c r="B28" s="126" t="s">
        <v>84</v>
      </c>
      <c r="C28" s="124" t="s">
        <v>18</v>
      </c>
      <c r="D28" s="4" t="s">
        <v>11</v>
      </c>
      <c r="E28" s="56">
        <v>3</v>
      </c>
      <c r="F28" s="56">
        <v>3</v>
      </c>
      <c r="G28" s="56">
        <v>3</v>
      </c>
      <c r="H28" s="56">
        <v>3</v>
      </c>
      <c r="I28" s="56">
        <v>3</v>
      </c>
      <c r="J28" s="56">
        <v>3</v>
      </c>
      <c r="K28" s="56">
        <v>3</v>
      </c>
      <c r="L28" s="56">
        <v>3</v>
      </c>
      <c r="M28" s="56">
        <v>3</v>
      </c>
      <c r="N28" s="56">
        <v>3</v>
      </c>
      <c r="O28" s="56">
        <v>3</v>
      </c>
      <c r="P28" s="56">
        <v>3</v>
      </c>
      <c r="Q28" s="56">
        <v>3</v>
      </c>
      <c r="R28" s="56">
        <v>3</v>
      </c>
      <c r="S28" s="56">
        <v>3</v>
      </c>
      <c r="T28" s="56">
        <v>3</v>
      </c>
      <c r="U28" s="56">
        <v>3</v>
      </c>
      <c r="V28" s="39">
        <v>0</v>
      </c>
      <c r="W28" s="39">
        <v>0</v>
      </c>
      <c r="X28" s="62">
        <v>3</v>
      </c>
      <c r="Y28" s="47">
        <v>3</v>
      </c>
      <c r="Z28" s="47">
        <v>3</v>
      </c>
      <c r="AA28" s="47">
        <v>3</v>
      </c>
      <c r="AB28" s="47">
        <v>3</v>
      </c>
      <c r="AC28" s="47">
        <v>3</v>
      </c>
      <c r="AD28" s="47">
        <v>3</v>
      </c>
      <c r="AE28" s="47">
        <v>3</v>
      </c>
      <c r="AF28" s="47">
        <v>3</v>
      </c>
      <c r="AG28" s="47">
        <v>3</v>
      </c>
      <c r="AH28" s="47">
        <v>3</v>
      </c>
      <c r="AI28" s="47">
        <v>3</v>
      </c>
      <c r="AJ28" s="47">
        <v>3</v>
      </c>
      <c r="AK28" s="47">
        <v>3</v>
      </c>
      <c r="AL28" s="47">
        <v>3</v>
      </c>
      <c r="AM28" s="47">
        <v>3</v>
      </c>
      <c r="AN28" s="47">
        <v>3</v>
      </c>
      <c r="AO28" s="47">
        <v>3</v>
      </c>
      <c r="AP28" s="47">
        <v>3</v>
      </c>
      <c r="AQ28" s="47">
        <v>3</v>
      </c>
      <c r="AR28" s="47">
        <v>3</v>
      </c>
      <c r="AS28" s="47">
        <v>3</v>
      </c>
      <c r="AT28" s="47">
        <v>3</v>
      </c>
      <c r="AU28" s="47"/>
      <c r="AV28" s="4"/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6">
        <f>SUM(E28:BE28)</f>
        <v>120</v>
      </c>
      <c r="BG28" s="6"/>
    </row>
    <row r="29" spans="1:59" ht="12.75">
      <c r="A29" s="150"/>
      <c r="B29" s="127"/>
      <c r="C29" s="125"/>
      <c r="D29" s="4" t="s">
        <v>12</v>
      </c>
      <c r="E29" s="57">
        <v>2</v>
      </c>
      <c r="F29" s="57">
        <v>1</v>
      </c>
      <c r="G29" s="57">
        <v>2</v>
      </c>
      <c r="H29" s="57">
        <v>1</v>
      </c>
      <c r="I29" s="57">
        <v>2</v>
      </c>
      <c r="J29" s="57">
        <v>2</v>
      </c>
      <c r="K29" s="57">
        <v>2</v>
      </c>
      <c r="L29" s="57">
        <v>2</v>
      </c>
      <c r="M29" s="57">
        <v>2</v>
      </c>
      <c r="N29" s="57">
        <v>2</v>
      </c>
      <c r="O29" s="57">
        <v>2</v>
      </c>
      <c r="P29" s="57">
        <v>1</v>
      </c>
      <c r="Q29" s="57">
        <v>2</v>
      </c>
      <c r="R29" s="57">
        <v>2</v>
      </c>
      <c r="S29" s="57">
        <v>2</v>
      </c>
      <c r="T29" s="57">
        <v>1</v>
      </c>
      <c r="U29" s="59">
        <v>1</v>
      </c>
      <c r="V29" s="39">
        <v>0</v>
      </c>
      <c r="W29" s="39">
        <v>0</v>
      </c>
      <c r="X29" s="59">
        <v>1</v>
      </c>
      <c r="Y29" s="4">
        <v>2</v>
      </c>
      <c r="Z29" s="4">
        <v>1</v>
      </c>
      <c r="AA29" s="4">
        <v>2</v>
      </c>
      <c r="AB29" s="4">
        <v>1</v>
      </c>
      <c r="AC29" s="10">
        <v>2</v>
      </c>
      <c r="AD29" s="20">
        <v>1</v>
      </c>
      <c r="AE29" s="10">
        <v>2</v>
      </c>
      <c r="AF29" s="10">
        <v>1</v>
      </c>
      <c r="AG29" s="4">
        <v>2</v>
      </c>
      <c r="AH29" s="3">
        <v>1</v>
      </c>
      <c r="AI29" s="3">
        <v>2</v>
      </c>
      <c r="AJ29" s="3">
        <v>2</v>
      </c>
      <c r="AK29" s="3">
        <v>2</v>
      </c>
      <c r="AL29" s="4">
        <v>1</v>
      </c>
      <c r="AM29" s="11">
        <v>2</v>
      </c>
      <c r="AN29" s="11">
        <v>1</v>
      </c>
      <c r="AO29" s="11">
        <v>2</v>
      </c>
      <c r="AP29" s="11">
        <v>1</v>
      </c>
      <c r="AQ29" s="3">
        <v>2</v>
      </c>
      <c r="AR29" s="3">
        <v>1</v>
      </c>
      <c r="AS29" s="11">
        <v>2</v>
      </c>
      <c r="AT29" s="11">
        <v>1</v>
      </c>
      <c r="AU29" s="11"/>
      <c r="AV29" s="3"/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6"/>
      <c r="BG29" s="6">
        <f>SUM(E29:BF29)</f>
        <v>64</v>
      </c>
    </row>
    <row r="30" spans="1:59" ht="12.75">
      <c r="A30" s="150"/>
      <c r="B30" s="126" t="s">
        <v>125</v>
      </c>
      <c r="C30" s="124" t="s">
        <v>34</v>
      </c>
      <c r="D30" s="4" t="s">
        <v>11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39">
        <v>0</v>
      </c>
      <c r="W30" s="39">
        <v>0</v>
      </c>
      <c r="X30" s="62">
        <v>1</v>
      </c>
      <c r="Y30" s="47">
        <v>1</v>
      </c>
      <c r="Z30" s="47">
        <v>1</v>
      </c>
      <c r="AA30" s="47">
        <v>1</v>
      </c>
      <c r="AB30" s="47">
        <v>1</v>
      </c>
      <c r="AC30" s="47">
        <v>1</v>
      </c>
      <c r="AD30" s="47">
        <v>1</v>
      </c>
      <c r="AE30" s="47">
        <v>1</v>
      </c>
      <c r="AF30" s="47">
        <v>1</v>
      </c>
      <c r="AG30" s="47">
        <v>1</v>
      </c>
      <c r="AH30" s="47">
        <v>1</v>
      </c>
      <c r="AI30" s="47">
        <v>1</v>
      </c>
      <c r="AJ30" s="47">
        <v>1</v>
      </c>
      <c r="AK30" s="47">
        <v>1</v>
      </c>
      <c r="AL30" s="47">
        <v>1</v>
      </c>
      <c r="AM30" s="47">
        <v>1</v>
      </c>
      <c r="AN30" s="47">
        <v>1</v>
      </c>
      <c r="AO30" s="47">
        <v>1</v>
      </c>
      <c r="AP30" s="47">
        <v>1</v>
      </c>
      <c r="AQ30" s="47">
        <v>1</v>
      </c>
      <c r="AR30" s="47">
        <v>1</v>
      </c>
      <c r="AS30" s="47">
        <v>1</v>
      </c>
      <c r="AT30" s="47">
        <v>1</v>
      </c>
      <c r="AU30" s="47"/>
      <c r="AV30" s="3"/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6">
        <f>SUM(E30:BE30)</f>
        <v>40</v>
      </c>
      <c r="BG30" s="6"/>
    </row>
    <row r="31" spans="1:59" ht="12.75">
      <c r="A31" s="150"/>
      <c r="B31" s="127"/>
      <c r="C31" s="125"/>
      <c r="D31" s="4" t="s">
        <v>12</v>
      </c>
      <c r="E31" s="57"/>
      <c r="F31" s="57">
        <v>1</v>
      </c>
      <c r="G31" s="57"/>
      <c r="H31" s="57">
        <v>1</v>
      </c>
      <c r="I31" s="57"/>
      <c r="J31" s="57"/>
      <c r="K31" s="59"/>
      <c r="L31" s="59"/>
      <c r="M31" s="60">
        <v>1</v>
      </c>
      <c r="N31" s="60">
        <v>1</v>
      </c>
      <c r="O31" s="59">
        <v>1</v>
      </c>
      <c r="P31" s="59">
        <v>1</v>
      </c>
      <c r="Q31" s="59"/>
      <c r="R31" s="59">
        <v>1</v>
      </c>
      <c r="S31" s="59"/>
      <c r="T31" s="59">
        <v>1</v>
      </c>
      <c r="U31" s="59"/>
      <c r="V31" s="39">
        <v>0</v>
      </c>
      <c r="W31" s="39">
        <v>0</v>
      </c>
      <c r="X31" s="59">
        <v>1</v>
      </c>
      <c r="Y31" s="4"/>
      <c r="Z31" s="4">
        <v>1</v>
      </c>
      <c r="AA31" s="4"/>
      <c r="AB31" s="4">
        <v>1</v>
      </c>
      <c r="AC31" s="10">
        <v>1</v>
      </c>
      <c r="AD31" s="20">
        <v>1</v>
      </c>
      <c r="AE31" s="10"/>
      <c r="AF31" s="10">
        <v>1</v>
      </c>
      <c r="AG31" s="4"/>
      <c r="AH31" s="3">
        <v>1</v>
      </c>
      <c r="AI31" s="3"/>
      <c r="AJ31" s="3"/>
      <c r="AK31" s="3"/>
      <c r="AL31" s="4">
        <v>1</v>
      </c>
      <c r="AM31" s="11"/>
      <c r="AN31" s="11">
        <v>1</v>
      </c>
      <c r="AO31" s="11"/>
      <c r="AP31" s="11">
        <v>1</v>
      </c>
      <c r="AQ31" s="3"/>
      <c r="AR31" s="3">
        <v>1</v>
      </c>
      <c r="AS31" s="11"/>
      <c r="AT31" s="11">
        <v>1</v>
      </c>
      <c r="AU31" s="11"/>
      <c r="AV31" s="3"/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6"/>
      <c r="BG31" s="6">
        <f>SUM(E31:BF31)</f>
        <v>20</v>
      </c>
    </row>
    <row r="32" spans="1:59" ht="12.75">
      <c r="A32" s="150"/>
      <c r="B32" s="126" t="s">
        <v>85</v>
      </c>
      <c r="C32" s="128" t="s">
        <v>31</v>
      </c>
      <c r="D32" s="4" t="s">
        <v>11</v>
      </c>
      <c r="E32" s="56">
        <v>4</v>
      </c>
      <c r="F32" s="56">
        <v>4</v>
      </c>
      <c r="G32" s="56">
        <v>4</v>
      </c>
      <c r="H32" s="56">
        <v>4</v>
      </c>
      <c r="I32" s="56">
        <v>4</v>
      </c>
      <c r="J32" s="56">
        <v>4</v>
      </c>
      <c r="K32" s="56">
        <v>4</v>
      </c>
      <c r="L32" s="56">
        <v>4</v>
      </c>
      <c r="M32" s="56">
        <v>4</v>
      </c>
      <c r="N32" s="56">
        <v>4</v>
      </c>
      <c r="O32" s="56">
        <v>4</v>
      </c>
      <c r="P32" s="56">
        <v>4</v>
      </c>
      <c r="Q32" s="56">
        <v>4</v>
      </c>
      <c r="R32" s="56">
        <v>4</v>
      </c>
      <c r="S32" s="56">
        <v>4</v>
      </c>
      <c r="T32" s="56">
        <v>4</v>
      </c>
      <c r="U32" s="56">
        <v>4</v>
      </c>
      <c r="V32" s="39">
        <v>0</v>
      </c>
      <c r="W32" s="39">
        <v>0</v>
      </c>
      <c r="X32" s="62">
        <v>4</v>
      </c>
      <c r="Y32" s="47">
        <v>4</v>
      </c>
      <c r="Z32" s="47">
        <v>4</v>
      </c>
      <c r="AA32" s="47">
        <v>4</v>
      </c>
      <c r="AB32" s="47">
        <v>4</v>
      </c>
      <c r="AC32" s="47">
        <v>4</v>
      </c>
      <c r="AD32" s="47">
        <v>4</v>
      </c>
      <c r="AE32" s="47">
        <v>4</v>
      </c>
      <c r="AF32" s="47">
        <v>4</v>
      </c>
      <c r="AG32" s="47">
        <v>4</v>
      </c>
      <c r="AH32" s="47">
        <v>4</v>
      </c>
      <c r="AI32" s="47">
        <v>4</v>
      </c>
      <c r="AJ32" s="47">
        <v>4</v>
      </c>
      <c r="AK32" s="47">
        <v>4</v>
      </c>
      <c r="AL32" s="47">
        <v>4</v>
      </c>
      <c r="AM32" s="47">
        <v>4</v>
      </c>
      <c r="AN32" s="47">
        <v>4</v>
      </c>
      <c r="AO32" s="47">
        <v>4</v>
      </c>
      <c r="AP32" s="47">
        <v>4</v>
      </c>
      <c r="AQ32" s="47">
        <v>4</v>
      </c>
      <c r="AR32" s="47">
        <v>4</v>
      </c>
      <c r="AS32" s="47">
        <v>4</v>
      </c>
      <c r="AT32" s="47">
        <v>4</v>
      </c>
      <c r="AU32" s="47"/>
      <c r="AV32" s="3"/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6">
        <f>SUM(E32:BE32)</f>
        <v>160</v>
      </c>
      <c r="BG32" s="6"/>
    </row>
    <row r="33" spans="1:59" ht="12.75">
      <c r="A33" s="150"/>
      <c r="B33" s="127"/>
      <c r="C33" s="129"/>
      <c r="D33" s="4" t="s">
        <v>12</v>
      </c>
      <c r="E33" s="57">
        <v>2</v>
      </c>
      <c r="F33" s="57">
        <v>2</v>
      </c>
      <c r="G33" s="57">
        <v>2</v>
      </c>
      <c r="H33" s="57">
        <v>2</v>
      </c>
      <c r="I33" s="57">
        <v>2</v>
      </c>
      <c r="J33" s="57">
        <v>2</v>
      </c>
      <c r="K33" s="57">
        <v>2</v>
      </c>
      <c r="L33" s="57">
        <v>2</v>
      </c>
      <c r="M33" s="57">
        <v>2</v>
      </c>
      <c r="N33" s="57">
        <v>2</v>
      </c>
      <c r="O33" s="57">
        <v>2</v>
      </c>
      <c r="P33" s="57">
        <v>2</v>
      </c>
      <c r="Q33" s="57">
        <v>2</v>
      </c>
      <c r="R33" s="57">
        <v>2</v>
      </c>
      <c r="S33" s="57">
        <v>2</v>
      </c>
      <c r="T33" s="57">
        <v>2</v>
      </c>
      <c r="U33" s="57">
        <v>2</v>
      </c>
      <c r="V33" s="39">
        <v>0</v>
      </c>
      <c r="W33" s="39">
        <v>0</v>
      </c>
      <c r="X33" s="59">
        <v>2</v>
      </c>
      <c r="Y33" s="4">
        <v>2</v>
      </c>
      <c r="Z33" s="4">
        <v>2</v>
      </c>
      <c r="AA33" s="4">
        <v>2</v>
      </c>
      <c r="AB33" s="4">
        <v>2</v>
      </c>
      <c r="AC33" s="4">
        <v>2</v>
      </c>
      <c r="AD33" s="4">
        <v>2</v>
      </c>
      <c r="AE33" s="4">
        <v>2</v>
      </c>
      <c r="AF33" s="4">
        <v>2</v>
      </c>
      <c r="AG33" s="4">
        <v>2</v>
      </c>
      <c r="AH33" s="4">
        <v>2</v>
      </c>
      <c r="AI33" s="4">
        <v>2</v>
      </c>
      <c r="AJ33" s="4">
        <v>2</v>
      </c>
      <c r="AK33" s="4">
        <v>2</v>
      </c>
      <c r="AL33" s="4">
        <v>2</v>
      </c>
      <c r="AM33" s="4">
        <v>2</v>
      </c>
      <c r="AN33" s="4">
        <v>2</v>
      </c>
      <c r="AO33" s="4">
        <v>2</v>
      </c>
      <c r="AP33" s="4">
        <v>2</v>
      </c>
      <c r="AQ33" s="4">
        <v>2</v>
      </c>
      <c r="AR33" s="4">
        <v>2</v>
      </c>
      <c r="AS33" s="4">
        <v>2</v>
      </c>
      <c r="AT33" s="4">
        <v>2</v>
      </c>
      <c r="AU33" s="4"/>
      <c r="AV33" s="4"/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6"/>
      <c r="BG33" s="6">
        <f>SUM(E33:BF33)</f>
        <v>80</v>
      </c>
    </row>
    <row r="34" spans="1:59" ht="12.75">
      <c r="A34" s="150"/>
      <c r="B34" s="126" t="s">
        <v>131</v>
      </c>
      <c r="C34" s="128" t="s">
        <v>32</v>
      </c>
      <c r="D34" s="4" t="s">
        <v>11</v>
      </c>
      <c r="E34" s="56">
        <v>4</v>
      </c>
      <c r="F34" s="56">
        <v>4</v>
      </c>
      <c r="G34" s="56">
        <v>4</v>
      </c>
      <c r="H34" s="56">
        <v>4</v>
      </c>
      <c r="I34" s="56">
        <v>4</v>
      </c>
      <c r="J34" s="56">
        <v>4</v>
      </c>
      <c r="K34" s="56">
        <v>4</v>
      </c>
      <c r="L34" s="56">
        <v>4</v>
      </c>
      <c r="M34" s="56">
        <v>4</v>
      </c>
      <c r="N34" s="56">
        <v>4</v>
      </c>
      <c r="O34" s="56">
        <v>4</v>
      </c>
      <c r="P34" s="56">
        <v>4</v>
      </c>
      <c r="Q34" s="56">
        <v>4</v>
      </c>
      <c r="R34" s="56">
        <v>4</v>
      </c>
      <c r="S34" s="56">
        <v>4</v>
      </c>
      <c r="T34" s="56">
        <v>4</v>
      </c>
      <c r="U34" s="56">
        <v>3</v>
      </c>
      <c r="V34" s="39">
        <v>0</v>
      </c>
      <c r="W34" s="39">
        <v>0</v>
      </c>
      <c r="X34" s="62">
        <v>1</v>
      </c>
      <c r="Y34" s="47">
        <v>1</v>
      </c>
      <c r="Z34" s="47">
        <v>1</v>
      </c>
      <c r="AA34" s="47">
        <v>1</v>
      </c>
      <c r="AB34" s="47">
        <v>1</v>
      </c>
      <c r="AC34" s="47">
        <v>1</v>
      </c>
      <c r="AD34" s="47">
        <v>1</v>
      </c>
      <c r="AE34" s="47">
        <v>1</v>
      </c>
      <c r="AF34" s="47">
        <v>1</v>
      </c>
      <c r="AG34" s="47">
        <v>1</v>
      </c>
      <c r="AH34" s="47">
        <v>1</v>
      </c>
      <c r="AI34" s="47">
        <v>1</v>
      </c>
      <c r="AJ34" s="47">
        <v>1</v>
      </c>
      <c r="AK34" s="47">
        <v>1</v>
      </c>
      <c r="AL34" s="47">
        <v>1</v>
      </c>
      <c r="AM34" s="47">
        <v>1</v>
      </c>
      <c r="AN34" s="47">
        <v>1</v>
      </c>
      <c r="AO34" s="47">
        <v>1</v>
      </c>
      <c r="AP34" s="47">
        <v>1</v>
      </c>
      <c r="AQ34" s="47">
        <v>1</v>
      </c>
      <c r="AR34" s="47">
        <v>1</v>
      </c>
      <c r="AS34" s="47">
        <v>1</v>
      </c>
      <c r="AT34" s="47">
        <v>1</v>
      </c>
      <c r="AU34" s="47"/>
      <c r="AV34" s="4"/>
      <c r="AW34" s="8"/>
      <c r="AX34" s="8"/>
      <c r="AY34" s="8"/>
      <c r="AZ34" s="8"/>
      <c r="BA34" s="8"/>
      <c r="BB34" s="8"/>
      <c r="BC34" s="8"/>
      <c r="BD34" s="8"/>
      <c r="BE34" s="8"/>
      <c r="BF34" s="6">
        <f>SUM(E34:BE34)</f>
        <v>90</v>
      </c>
      <c r="BG34" s="6"/>
    </row>
    <row r="35" spans="1:59" ht="12.75">
      <c r="A35" s="150"/>
      <c r="B35" s="127"/>
      <c r="C35" s="129"/>
      <c r="D35" s="4" t="s">
        <v>12</v>
      </c>
      <c r="E35" s="57">
        <v>2</v>
      </c>
      <c r="F35" s="57">
        <v>2</v>
      </c>
      <c r="G35" s="57">
        <v>2</v>
      </c>
      <c r="H35" s="57">
        <v>2</v>
      </c>
      <c r="I35" s="57">
        <v>2</v>
      </c>
      <c r="J35" s="57">
        <v>2</v>
      </c>
      <c r="K35" s="57">
        <v>2</v>
      </c>
      <c r="L35" s="57">
        <v>2</v>
      </c>
      <c r="M35" s="57">
        <v>2</v>
      </c>
      <c r="N35" s="57">
        <v>2</v>
      </c>
      <c r="O35" s="57">
        <v>2</v>
      </c>
      <c r="P35" s="57">
        <v>2</v>
      </c>
      <c r="Q35" s="57">
        <v>2</v>
      </c>
      <c r="R35" s="57">
        <v>2</v>
      </c>
      <c r="S35" s="57">
        <v>1</v>
      </c>
      <c r="T35" s="57">
        <v>2</v>
      </c>
      <c r="U35" s="57">
        <v>2</v>
      </c>
      <c r="V35" s="39">
        <v>0</v>
      </c>
      <c r="W35" s="39">
        <v>0</v>
      </c>
      <c r="X35" s="59">
        <v>1</v>
      </c>
      <c r="Y35" s="4">
        <v>1</v>
      </c>
      <c r="Z35" s="4"/>
      <c r="AA35" s="4">
        <v>1</v>
      </c>
      <c r="AB35" s="4"/>
      <c r="AC35" s="4">
        <v>1</v>
      </c>
      <c r="AD35" s="4"/>
      <c r="AE35" s="4">
        <v>1</v>
      </c>
      <c r="AF35" s="4">
        <v>1</v>
      </c>
      <c r="AG35" s="4">
        <v>1</v>
      </c>
      <c r="AH35" s="4">
        <v>1</v>
      </c>
      <c r="AI35" s="4"/>
      <c r="AJ35" s="4">
        <v>1</v>
      </c>
      <c r="AK35" s="4">
        <v>1</v>
      </c>
      <c r="AL35" s="4">
        <v>1</v>
      </c>
      <c r="AM35" s="4">
        <v>1</v>
      </c>
      <c r="AN35" s="4"/>
      <c r="AO35" s="4">
        <v>1</v>
      </c>
      <c r="AP35" s="10"/>
      <c r="AQ35" s="4">
        <v>1</v>
      </c>
      <c r="AR35" s="4"/>
      <c r="AS35" s="10">
        <v>1</v>
      </c>
      <c r="AT35" s="10"/>
      <c r="AU35" s="10"/>
      <c r="AV35" s="4"/>
      <c r="AW35" s="8"/>
      <c r="AX35" s="8"/>
      <c r="AY35" s="8"/>
      <c r="AZ35" s="8"/>
      <c r="BA35" s="8"/>
      <c r="BB35" s="8"/>
      <c r="BC35" s="8"/>
      <c r="BD35" s="8"/>
      <c r="BE35" s="8"/>
      <c r="BF35" s="6"/>
      <c r="BG35" s="6">
        <f>SUM(E35:BF35)</f>
        <v>48</v>
      </c>
    </row>
    <row r="36" spans="1:59" ht="12.75">
      <c r="A36" s="150"/>
      <c r="B36" s="126" t="s">
        <v>86</v>
      </c>
      <c r="C36" s="128" t="s">
        <v>33</v>
      </c>
      <c r="D36" s="4" t="s">
        <v>11</v>
      </c>
      <c r="E36" s="7">
        <v>3</v>
      </c>
      <c r="F36" s="7">
        <v>3</v>
      </c>
      <c r="G36" s="7">
        <v>3</v>
      </c>
      <c r="H36" s="7">
        <v>3</v>
      </c>
      <c r="I36" s="7">
        <v>3</v>
      </c>
      <c r="J36" s="7">
        <v>3</v>
      </c>
      <c r="K36" s="7">
        <v>3</v>
      </c>
      <c r="L36" s="7">
        <v>3</v>
      </c>
      <c r="M36" s="7">
        <v>3</v>
      </c>
      <c r="N36" s="7">
        <v>3</v>
      </c>
      <c r="O36" s="7">
        <v>3</v>
      </c>
      <c r="P36" s="56">
        <v>3</v>
      </c>
      <c r="Q36" s="7">
        <v>3</v>
      </c>
      <c r="R36" s="7">
        <v>3</v>
      </c>
      <c r="S36" s="7">
        <v>3</v>
      </c>
      <c r="T36" s="7">
        <v>3</v>
      </c>
      <c r="U36" s="7">
        <v>3</v>
      </c>
      <c r="V36" s="39">
        <v>0</v>
      </c>
      <c r="W36" s="39">
        <v>0</v>
      </c>
      <c r="X36" s="56">
        <v>3</v>
      </c>
      <c r="Y36" s="7">
        <v>3</v>
      </c>
      <c r="Z36" s="7">
        <v>3</v>
      </c>
      <c r="AA36" s="7">
        <v>3</v>
      </c>
      <c r="AB36" s="7">
        <v>3</v>
      </c>
      <c r="AC36" s="7">
        <v>3</v>
      </c>
      <c r="AD36" s="7">
        <v>3</v>
      </c>
      <c r="AE36" s="7">
        <v>3</v>
      </c>
      <c r="AF36" s="7">
        <v>3</v>
      </c>
      <c r="AG36" s="7">
        <v>3</v>
      </c>
      <c r="AH36" s="7">
        <v>3</v>
      </c>
      <c r="AI36" s="7">
        <v>3</v>
      </c>
      <c r="AJ36" s="7">
        <v>3</v>
      </c>
      <c r="AK36" s="7">
        <v>3</v>
      </c>
      <c r="AL36" s="7">
        <v>3</v>
      </c>
      <c r="AM36" s="7">
        <v>3</v>
      </c>
      <c r="AN36" s="7">
        <v>3</v>
      </c>
      <c r="AO36" s="7">
        <v>3</v>
      </c>
      <c r="AP36" s="7">
        <v>3</v>
      </c>
      <c r="AQ36" s="7">
        <v>3</v>
      </c>
      <c r="AR36" s="7">
        <v>3</v>
      </c>
      <c r="AS36" s="7">
        <v>3</v>
      </c>
      <c r="AT36" s="7">
        <v>3</v>
      </c>
      <c r="AU36" s="7"/>
      <c r="AV36" s="3"/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6">
        <f>SUM(E36:BE36)</f>
        <v>120</v>
      </c>
      <c r="BG36" s="6"/>
    </row>
    <row r="37" spans="1:59" ht="12.75">
      <c r="A37" s="150"/>
      <c r="B37" s="127"/>
      <c r="C37" s="129"/>
      <c r="D37" s="4" t="s">
        <v>12</v>
      </c>
      <c r="E37" s="3">
        <v>2</v>
      </c>
      <c r="F37" s="3">
        <v>2</v>
      </c>
      <c r="G37" s="3">
        <v>2</v>
      </c>
      <c r="H37" s="3">
        <v>2</v>
      </c>
      <c r="I37" s="3">
        <v>2</v>
      </c>
      <c r="J37" s="3">
        <v>1</v>
      </c>
      <c r="K37" s="3">
        <v>2</v>
      </c>
      <c r="L37" s="3">
        <v>1</v>
      </c>
      <c r="M37" s="3">
        <v>1</v>
      </c>
      <c r="N37" s="11">
        <v>1</v>
      </c>
      <c r="O37" s="3">
        <v>2</v>
      </c>
      <c r="P37" s="3">
        <v>2</v>
      </c>
      <c r="Q37" s="3">
        <v>2</v>
      </c>
      <c r="R37" s="3">
        <v>1</v>
      </c>
      <c r="S37" s="3">
        <v>2</v>
      </c>
      <c r="T37" s="3">
        <v>2</v>
      </c>
      <c r="U37" s="4">
        <v>2</v>
      </c>
      <c r="V37" s="39">
        <v>0</v>
      </c>
      <c r="W37" s="39">
        <v>0</v>
      </c>
      <c r="X37" s="59">
        <v>1</v>
      </c>
      <c r="Y37" s="4">
        <v>2</v>
      </c>
      <c r="Z37" s="4">
        <v>1</v>
      </c>
      <c r="AA37" s="4">
        <v>2</v>
      </c>
      <c r="AB37" s="4">
        <v>2</v>
      </c>
      <c r="AC37" s="4">
        <v>2</v>
      </c>
      <c r="AD37" s="4">
        <v>2</v>
      </c>
      <c r="AE37" s="4">
        <v>2</v>
      </c>
      <c r="AF37" s="4">
        <v>1</v>
      </c>
      <c r="AG37" s="4">
        <v>2</v>
      </c>
      <c r="AH37" s="4">
        <v>1</v>
      </c>
      <c r="AI37" s="4">
        <v>2</v>
      </c>
      <c r="AJ37" s="4">
        <v>2</v>
      </c>
      <c r="AK37" s="4">
        <v>1</v>
      </c>
      <c r="AL37" s="4">
        <v>2</v>
      </c>
      <c r="AM37" s="4">
        <v>1</v>
      </c>
      <c r="AN37" s="4">
        <v>2</v>
      </c>
      <c r="AO37" s="4">
        <v>1</v>
      </c>
      <c r="AP37" s="11">
        <v>2</v>
      </c>
      <c r="AQ37" s="3">
        <v>1</v>
      </c>
      <c r="AR37" s="3">
        <v>2</v>
      </c>
      <c r="AS37" s="11">
        <v>1</v>
      </c>
      <c r="AT37" s="11">
        <v>2</v>
      </c>
      <c r="AU37" s="11"/>
      <c r="AV37" s="3"/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6"/>
      <c r="BG37" s="6">
        <f>SUM(E37:BF37)</f>
        <v>66</v>
      </c>
    </row>
    <row r="38" spans="1:59" ht="12.75" hidden="1">
      <c r="A38" s="150"/>
      <c r="B38" s="126" t="s">
        <v>87</v>
      </c>
      <c r="C38" s="128" t="s">
        <v>34</v>
      </c>
      <c r="D38" s="4" t="s">
        <v>11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11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2</v>
      </c>
      <c r="U38" s="3"/>
      <c r="V38" s="39">
        <v>0</v>
      </c>
      <c r="W38" s="39">
        <v>0</v>
      </c>
      <c r="X38" s="59"/>
      <c r="Y38" s="4"/>
      <c r="Z38" s="4"/>
      <c r="AA38" s="4"/>
      <c r="AB38" s="4"/>
      <c r="AC38" s="10"/>
      <c r="AD38" s="2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6"/>
      <c r="AV38" s="16"/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6">
        <f>SUM(E38:BE38)</f>
        <v>17</v>
      </c>
      <c r="BG38" s="6"/>
    </row>
    <row r="39" spans="1:59" ht="12.75" hidden="1">
      <c r="A39" s="150"/>
      <c r="B39" s="127"/>
      <c r="C39" s="129"/>
      <c r="D39" s="4" t="s">
        <v>12</v>
      </c>
      <c r="E39" s="3">
        <v>1</v>
      </c>
      <c r="F39" s="3"/>
      <c r="G39" s="3"/>
      <c r="H39" s="3"/>
      <c r="I39" s="3"/>
      <c r="J39" s="3"/>
      <c r="K39" s="4">
        <v>1</v>
      </c>
      <c r="L39" s="4"/>
      <c r="M39" s="10">
        <v>1</v>
      </c>
      <c r="N39" s="10">
        <v>1</v>
      </c>
      <c r="O39" s="4"/>
      <c r="P39" s="4"/>
      <c r="Q39" s="4">
        <v>1</v>
      </c>
      <c r="R39" s="4"/>
      <c r="S39" s="4">
        <v>1</v>
      </c>
      <c r="T39" s="4">
        <v>1</v>
      </c>
      <c r="U39" s="4"/>
      <c r="V39" s="39">
        <v>0</v>
      </c>
      <c r="W39" s="39">
        <v>0</v>
      </c>
      <c r="X39" s="59"/>
      <c r="Y39" s="4"/>
      <c r="Z39" s="4"/>
      <c r="AA39" s="4"/>
      <c r="AB39" s="4"/>
      <c r="AC39" s="10"/>
      <c r="AD39" s="20"/>
      <c r="AE39" s="10"/>
      <c r="AF39" s="10"/>
      <c r="AG39" s="4"/>
      <c r="AH39" s="3"/>
      <c r="AI39" s="3"/>
      <c r="AJ39" s="3"/>
      <c r="AK39" s="4"/>
      <c r="AL39" s="2"/>
      <c r="AM39" s="11"/>
      <c r="AN39" s="24"/>
      <c r="AO39" s="24"/>
      <c r="AP39" s="14"/>
      <c r="AQ39" s="3"/>
      <c r="AR39" s="3"/>
      <c r="AS39" s="15"/>
      <c r="AT39" s="11"/>
      <c r="AU39" s="11"/>
      <c r="AV39" s="3"/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6"/>
      <c r="BG39" s="6">
        <f>SUM(E39:BF39)</f>
        <v>7</v>
      </c>
    </row>
    <row r="40" spans="1:59" ht="12.75">
      <c r="A40" s="150"/>
      <c r="B40" s="130" t="s">
        <v>75</v>
      </c>
      <c r="C40" s="132" t="s">
        <v>58</v>
      </c>
      <c r="D40" s="5" t="s">
        <v>11</v>
      </c>
      <c r="E40" s="6">
        <f>E42+E44+E46</f>
        <v>4</v>
      </c>
      <c r="F40" s="6">
        <f aca="true" t="shared" si="3" ref="F40:U40">F42+F44+F46</f>
        <v>4</v>
      </c>
      <c r="G40" s="6">
        <f t="shared" si="3"/>
        <v>4</v>
      </c>
      <c r="H40" s="6">
        <f t="shared" si="3"/>
        <v>4</v>
      </c>
      <c r="I40" s="6">
        <f t="shared" si="3"/>
        <v>4</v>
      </c>
      <c r="J40" s="6">
        <f t="shared" si="3"/>
        <v>4</v>
      </c>
      <c r="K40" s="6">
        <f t="shared" si="3"/>
        <v>4</v>
      </c>
      <c r="L40" s="6">
        <f t="shared" si="3"/>
        <v>4</v>
      </c>
      <c r="M40" s="6">
        <f t="shared" si="3"/>
        <v>4</v>
      </c>
      <c r="N40" s="6">
        <f t="shared" si="3"/>
        <v>4</v>
      </c>
      <c r="O40" s="6">
        <f t="shared" si="3"/>
        <v>4</v>
      </c>
      <c r="P40" s="6">
        <f t="shared" si="3"/>
        <v>4</v>
      </c>
      <c r="Q40" s="6">
        <f t="shared" si="3"/>
        <v>4</v>
      </c>
      <c r="R40" s="6">
        <f t="shared" si="3"/>
        <v>4</v>
      </c>
      <c r="S40" s="6">
        <f t="shared" si="3"/>
        <v>4</v>
      </c>
      <c r="T40" s="6">
        <f t="shared" si="3"/>
        <v>4</v>
      </c>
      <c r="U40" s="6">
        <f t="shared" si="3"/>
        <v>5</v>
      </c>
      <c r="V40" s="39">
        <v>0</v>
      </c>
      <c r="W40" s="39">
        <f aca="true" t="shared" si="4" ref="W40:AV40">W42+W44+W46</f>
        <v>0</v>
      </c>
      <c r="X40" s="63">
        <f t="shared" si="4"/>
        <v>4</v>
      </c>
      <c r="Y40" s="6">
        <f t="shared" si="4"/>
        <v>4</v>
      </c>
      <c r="Z40" s="6">
        <f t="shared" si="4"/>
        <v>4</v>
      </c>
      <c r="AA40" s="6">
        <f t="shared" si="4"/>
        <v>4</v>
      </c>
      <c r="AB40" s="6">
        <f t="shared" si="4"/>
        <v>5</v>
      </c>
      <c r="AC40" s="6">
        <f t="shared" si="4"/>
        <v>2</v>
      </c>
      <c r="AD40" s="6">
        <f t="shared" si="4"/>
        <v>3</v>
      </c>
      <c r="AE40" s="6">
        <f t="shared" si="4"/>
        <v>3</v>
      </c>
      <c r="AF40" s="6">
        <f t="shared" si="4"/>
        <v>3</v>
      </c>
      <c r="AG40" s="6">
        <f t="shared" si="4"/>
        <v>3</v>
      </c>
      <c r="AH40" s="6">
        <f t="shared" si="4"/>
        <v>3</v>
      </c>
      <c r="AI40" s="6">
        <f t="shared" si="4"/>
        <v>2</v>
      </c>
      <c r="AJ40" s="6">
        <f t="shared" si="4"/>
        <v>2</v>
      </c>
      <c r="AK40" s="6">
        <f t="shared" si="4"/>
        <v>2</v>
      </c>
      <c r="AL40" s="6">
        <f t="shared" si="4"/>
        <v>2</v>
      </c>
      <c r="AM40" s="6">
        <f t="shared" si="4"/>
        <v>2</v>
      </c>
      <c r="AN40" s="6">
        <f t="shared" si="4"/>
        <v>2</v>
      </c>
      <c r="AO40" s="6">
        <f t="shared" si="4"/>
        <v>1</v>
      </c>
      <c r="AP40" s="6">
        <f t="shared" si="4"/>
        <v>1</v>
      </c>
      <c r="AQ40" s="6">
        <f t="shared" si="4"/>
        <v>1</v>
      </c>
      <c r="AR40" s="6">
        <f t="shared" si="4"/>
        <v>1</v>
      </c>
      <c r="AS40" s="6">
        <f t="shared" si="4"/>
        <v>1</v>
      </c>
      <c r="AT40" s="6">
        <f t="shared" si="4"/>
        <v>2</v>
      </c>
      <c r="AU40" s="6">
        <f t="shared" si="4"/>
        <v>1</v>
      </c>
      <c r="AV40" s="6">
        <f t="shared" si="4"/>
        <v>5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6">
        <f>SUM(E40:BE40)</f>
        <v>132</v>
      </c>
      <c r="BG40" s="6"/>
    </row>
    <row r="41" spans="1:59" ht="12.75">
      <c r="A41" s="150"/>
      <c r="B41" s="131"/>
      <c r="C41" s="133"/>
      <c r="D41" s="5" t="s">
        <v>12</v>
      </c>
      <c r="E41" s="6">
        <f>E43+E45+E47</f>
        <v>2</v>
      </c>
      <c r="F41" s="6">
        <f aca="true" t="shared" si="5" ref="F41:U41">F43+F45+F47</f>
        <v>2</v>
      </c>
      <c r="G41" s="6">
        <f t="shared" si="5"/>
        <v>2</v>
      </c>
      <c r="H41" s="6">
        <f t="shared" si="5"/>
        <v>2</v>
      </c>
      <c r="I41" s="6">
        <f t="shared" si="5"/>
        <v>2</v>
      </c>
      <c r="J41" s="6">
        <f t="shared" si="5"/>
        <v>2</v>
      </c>
      <c r="K41" s="6">
        <f t="shared" si="5"/>
        <v>2</v>
      </c>
      <c r="L41" s="6">
        <f t="shared" si="5"/>
        <v>2</v>
      </c>
      <c r="M41" s="6">
        <f t="shared" si="5"/>
        <v>2</v>
      </c>
      <c r="N41" s="6">
        <f t="shared" si="5"/>
        <v>2</v>
      </c>
      <c r="O41" s="6">
        <f t="shared" si="5"/>
        <v>2</v>
      </c>
      <c r="P41" s="6">
        <f t="shared" si="5"/>
        <v>2</v>
      </c>
      <c r="Q41" s="6">
        <f t="shared" si="5"/>
        <v>2</v>
      </c>
      <c r="R41" s="6">
        <f t="shared" si="5"/>
        <v>2</v>
      </c>
      <c r="S41" s="6">
        <f t="shared" si="5"/>
        <v>2</v>
      </c>
      <c r="T41" s="6">
        <f t="shared" si="5"/>
        <v>2</v>
      </c>
      <c r="U41" s="6">
        <f t="shared" si="5"/>
        <v>2</v>
      </c>
      <c r="V41" s="39">
        <v>0</v>
      </c>
      <c r="W41" s="39">
        <f aca="true" t="shared" si="6" ref="W41:AV41">W43+W45+W47</f>
        <v>0</v>
      </c>
      <c r="X41" s="63">
        <f t="shared" si="6"/>
        <v>3</v>
      </c>
      <c r="Y41" s="6">
        <f t="shared" si="6"/>
        <v>3</v>
      </c>
      <c r="Z41" s="6">
        <f t="shared" si="6"/>
        <v>3</v>
      </c>
      <c r="AA41" s="6">
        <f t="shared" si="6"/>
        <v>3</v>
      </c>
      <c r="AB41" s="6">
        <f t="shared" si="6"/>
        <v>3</v>
      </c>
      <c r="AC41" s="6">
        <f t="shared" si="6"/>
        <v>1</v>
      </c>
      <c r="AD41" s="6">
        <f t="shared" si="6"/>
        <v>2</v>
      </c>
      <c r="AE41" s="6">
        <f t="shared" si="6"/>
        <v>2</v>
      </c>
      <c r="AF41" s="6">
        <f t="shared" si="6"/>
        <v>2</v>
      </c>
      <c r="AG41" s="6">
        <f t="shared" si="6"/>
        <v>2</v>
      </c>
      <c r="AH41" s="6">
        <f t="shared" si="6"/>
        <v>2</v>
      </c>
      <c r="AI41" s="6">
        <f t="shared" si="6"/>
        <v>1</v>
      </c>
      <c r="AJ41" s="6">
        <f t="shared" si="6"/>
        <v>1</v>
      </c>
      <c r="AK41" s="6">
        <f t="shared" si="6"/>
        <v>1</v>
      </c>
      <c r="AL41" s="6">
        <f t="shared" si="6"/>
        <v>1</v>
      </c>
      <c r="AM41" s="6">
        <f t="shared" si="6"/>
        <v>1</v>
      </c>
      <c r="AN41" s="6">
        <f t="shared" si="6"/>
        <v>1</v>
      </c>
      <c r="AO41" s="6">
        <f t="shared" si="6"/>
        <v>1</v>
      </c>
      <c r="AP41" s="6">
        <f t="shared" si="6"/>
        <v>1</v>
      </c>
      <c r="AQ41" s="6">
        <f t="shared" si="6"/>
        <v>1</v>
      </c>
      <c r="AR41" s="6">
        <f t="shared" si="6"/>
        <v>0</v>
      </c>
      <c r="AS41" s="6">
        <f t="shared" si="6"/>
        <v>1</v>
      </c>
      <c r="AT41" s="6">
        <f t="shared" si="6"/>
        <v>1</v>
      </c>
      <c r="AU41" s="6">
        <f t="shared" si="6"/>
        <v>1</v>
      </c>
      <c r="AV41" s="6">
        <f t="shared" si="6"/>
        <v>2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6"/>
      <c r="BG41" s="6">
        <f>SUM(E41:BF41)</f>
        <v>74</v>
      </c>
    </row>
    <row r="42" spans="1:59" ht="12.75">
      <c r="A42" s="150"/>
      <c r="B42" s="126" t="s">
        <v>54</v>
      </c>
      <c r="C42" s="128" t="s">
        <v>63</v>
      </c>
      <c r="D42" s="4" t="s">
        <v>11</v>
      </c>
      <c r="E42" s="3"/>
      <c r="F42" s="3"/>
      <c r="G42" s="3"/>
      <c r="H42" s="3"/>
      <c r="I42" s="3"/>
      <c r="J42" s="3"/>
      <c r="K42" s="4"/>
      <c r="L42" s="4"/>
      <c r="M42" s="10"/>
      <c r="N42" s="10"/>
      <c r="O42" s="4"/>
      <c r="P42" s="4"/>
      <c r="Q42" s="4"/>
      <c r="R42" s="4"/>
      <c r="S42" s="4"/>
      <c r="T42" s="4"/>
      <c r="U42" s="4"/>
      <c r="V42" s="39">
        <v>0</v>
      </c>
      <c r="W42" s="39">
        <v>0</v>
      </c>
      <c r="X42" s="62">
        <v>1</v>
      </c>
      <c r="Y42" s="62">
        <v>1</v>
      </c>
      <c r="Z42" s="62">
        <v>1</v>
      </c>
      <c r="AA42" s="62">
        <v>1</v>
      </c>
      <c r="AB42" s="62">
        <v>1</v>
      </c>
      <c r="AC42" s="62">
        <v>1</v>
      </c>
      <c r="AD42" s="62">
        <v>2</v>
      </c>
      <c r="AE42" s="62">
        <v>2</v>
      </c>
      <c r="AF42" s="62">
        <v>2</v>
      </c>
      <c r="AG42" s="62">
        <v>2</v>
      </c>
      <c r="AH42" s="62">
        <v>2</v>
      </c>
      <c r="AI42" s="62">
        <v>2</v>
      </c>
      <c r="AJ42" s="62">
        <v>2</v>
      </c>
      <c r="AK42" s="62">
        <v>2</v>
      </c>
      <c r="AL42" s="62">
        <v>2</v>
      </c>
      <c r="AM42" s="62">
        <v>2</v>
      </c>
      <c r="AN42" s="62">
        <v>2</v>
      </c>
      <c r="AO42" s="62">
        <v>1</v>
      </c>
      <c r="AP42" s="62">
        <v>1</v>
      </c>
      <c r="AQ42" s="62">
        <v>1</v>
      </c>
      <c r="AR42" s="62">
        <v>1</v>
      </c>
      <c r="AS42" s="15">
        <v>1</v>
      </c>
      <c r="AT42" s="15">
        <v>2</v>
      </c>
      <c r="AU42" s="15">
        <v>1</v>
      </c>
      <c r="AV42" s="7">
        <v>5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6">
        <f>SUM(E42:BE42)</f>
        <v>41</v>
      </c>
      <c r="BG42" s="6"/>
    </row>
    <row r="43" spans="1:59" ht="12.75">
      <c r="A43" s="150"/>
      <c r="B43" s="156"/>
      <c r="C43" s="157"/>
      <c r="D43" s="4" t="s">
        <v>12</v>
      </c>
      <c r="E43" s="3"/>
      <c r="F43" s="3"/>
      <c r="G43" s="3"/>
      <c r="H43" s="3"/>
      <c r="I43" s="3"/>
      <c r="J43" s="3"/>
      <c r="K43" s="4"/>
      <c r="L43" s="4"/>
      <c r="M43" s="10"/>
      <c r="N43" s="10"/>
      <c r="O43" s="4"/>
      <c r="P43" s="4"/>
      <c r="Q43" s="4"/>
      <c r="R43" s="4"/>
      <c r="S43" s="4"/>
      <c r="T43" s="4"/>
      <c r="U43" s="4"/>
      <c r="V43" s="39">
        <v>0</v>
      </c>
      <c r="W43" s="39">
        <v>0</v>
      </c>
      <c r="X43" s="59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3"/>
      <c r="AS43" s="11">
        <v>1</v>
      </c>
      <c r="AT43" s="11">
        <v>1</v>
      </c>
      <c r="AU43" s="11">
        <v>1</v>
      </c>
      <c r="AV43" s="3">
        <v>2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6"/>
      <c r="BG43" s="6">
        <f>SUM(E43:BF43)</f>
        <v>25</v>
      </c>
    </row>
    <row r="44" spans="1:59" ht="12.75">
      <c r="A44" s="150"/>
      <c r="B44" s="126" t="s">
        <v>59</v>
      </c>
      <c r="C44" s="128" t="s">
        <v>64</v>
      </c>
      <c r="D44" s="4" t="s">
        <v>11</v>
      </c>
      <c r="E44" s="7">
        <v>2</v>
      </c>
      <c r="F44" s="56">
        <v>2</v>
      </c>
      <c r="G44" s="56">
        <v>2</v>
      </c>
      <c r="H44" s="56">
        <v>2</v>
      </c>
      <c r="I44" s="56">
        <v>2</v>
      </c>
      <c r="J44" s="56">
        <v>2</v>
      </c>
      <c r="K44" s="56">
        <v>2</v>
      </c>
      <c r="L44" s="56">
        <v>2</v>
      </c>
      <c r="M44" s="56">
        <v>2</v>
      </c>
      <c r="N44" s="56">
        <v>2</v>
      </c>
      <c r="O44" s="56">
        <v>2</v>
      </c>
      <c r="P44" s="56">
        <v>2</v>
      </c>
      <c r="Q44" s="56">
        <v>2</v>
      </c>
      <c r="R44" s="56">
        <v>2</v>
      </c>
      <c r="S44" s="56">
        <v>2</v>
      </c>
      <c r="T44" s="56">
        <v>2</v>
      </c>
      <c r="U44" s="56">
        <v>2</v>
      </c>
      <c r="V44" s="39">
        <v>0</v>
      </c>
      <c r="W44" s="39"/>
      <c r="X44" s="62">
        <v>1</v>
      </c>
      <c r="Y44" s="62">
        <v>1</v>
      </c>
      <c r="Z44" s="62">
        <v>1</v>
      </c>
      <c r="AA44" s="62">
        <v>1</v>
      </c>
      <c r="AB44" s="62">
        <v>1</v>
      </c>
      <c r="AC44" s="62">
        <v>1</v>
      </c>
      <c r="AD44" s="62">
        <v>1</v>
      </c>
      <c r="AE44" s="62">
        <v>1</v>
      </c>
      <c r="AF44" s="62">
        <v>1</v>
      </c>
      <c r="AG44" s="62">
        <v>1</v>
      </c>
      <c r="AH44" s="62">
        <v>1</v>
      </c>
      <c r="AI44" s="62"/>
      <c r="AJ44" s="62"/>
      <c r="AK44" s="62"/>
      <c r="AL44" s="4"/>
      <c r="AM44" s="4"/>
      <c r="AN44" s="25"/>
      <c r="AO44" s="26"/>
      <c r="AP44" s="13"/>
      <c r="AQ44" s="3"/>
      <c r="AR44" s="3"/>
      <c r="AS44" s="15"/>
      <c r="AT44" s="11"/>
      <c r="AU44" s="11"/>
      <c r="AV44" s="3"/>
      <c r="AW44" s="8"/>
      <c r="AX44" s="8"/>
      <c r="AY44" s="8"/>
      <c r="AZ44" s="8"/>
      <c r="BA44" s="8"/>
      <c r="BB44" s="8"/>
      <c r="BC44" s="8"/>
      <c r="BD44" s="8"/>
      <c r="BE44" s="8"/>
      <c r="BF44" s="6">
        <f>SUM(E44:BE44)</f>
        <v>45</v>
      </c>
      <c r="BG44" s="6"/>
    </row>
    <row r="45" spans="1:59" ht="28.5" customHeight="1">
      <c r="A45" s="150"/>
      <c r="B45" s="127"/>
      <c r="C45" s="129"/>
      <c r="D45" s="4" t="s">
        <v>12</v>
      </c>
      <c r="E45" s="3">
        <v>1</v>
      </c>
      <c r="F45" s="57">
        <v>1</v>
      </c>
      <c r="G45" s="57">
        <v>1</v>
      </c>
      <c r="H45" s="57">
        <v>1</v>
      </c>
      <c r="I45" s="57">
        <v>1</v>
      </c>
      <c r="J45" s="57">
        <v>1</v>
      </c>
      <c r="K45" s="57">
        <v>1</v>
      </c>
      <c r="L45" s="57">
        <v>1</v>
      </c>
      <c r="M45" s="57">
        <v>1</v>
      </c>
      <c r="N45" s="57">
        <v>1</v>
      </c>
      <c r="O45" s="57">
        <v>1</v>
      </c>
      <c r="P45" s="57">
        <v>1</v>
      </c>
      <c r="Q45" s="57">
        <v>1</v>
      </c>
      <c r="R45" s="57">
        <v>1</v>
      </c>
      <c r="S45" s="57">
        <v>1</v>
      </c>
      <c r="T45" s="57">
        <v>1</v>
      </c>
      <c r="U45" s="57">
        <v>1</v>
      </c>
      <c r="V45" s="39">
        <v>0</v>
      </c>
      <c r="W45" s="39"/>
      <c r="X45" s="59">
        <v>1</v>
      </c>
      <c r="Y45" s="4">
        <v>1</v>
      </c>
      <c r="Z45" s="4">
        <v>1</v>
      </c>
      <c r="AA45" s="4">
        <v>1</v>
      </c>
      <c r="AB45" s="4">
        <v>1</v>
      </c>
      <c r="AC45" s="4"/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/>
      <c r="AJ45" s="4"/>
      <c r="AK45" s="4"/>
      <c r="AL45" s="4"/>
      <c r="AM45" s="4"/>
      <c r="AN45" s="25"/>
      <c r="AO45" s="26"/>
      <c r="AP45" s="13"/>
      <c r="AQ45" s="3"/>
      <c r="AR45" s="3"/>
      <c r="AS45" s="15"/>
      <c r="AT45" s="11"/>
      <c r="AU45" s="11"/>
      <c r="AV45" s="3"/>
      <c r="AW45" s="8"/>
      <c r="AX45" s="8"/>
      <c r="AY45" s="8"/>
      <c r="AZ45" s="8"/>
      <c r="BA45" s="8"/>
      <c r="BB45" s="8"/>
      <c r="BC45" s="8"/>
      <c r="BD45" s="8"/>
      <c r="BE45" s="8"/>
      <c r="BF45" s="6"/>
      <c r="BG45" s="6">
        <f>SUM(E45:BF45)</f>
        <v>27</v>
      </c>
    </row>
    <row r="46" spans="1:59" ht="12.75">
      <c r="A46" s="150"/>
      <c r="B46" s="126" t="s">
        <v>71</v>
      </c>
      <c r="C46" s="128" t="s">
        <v>65</v>
      </c>
      <c r="D46" s="4" t="s">
        <v>11</v>
      </c>
      <c r="E46" s="7">
        <v>2</v>
      </c>
      <c r="F46" s="56">
        <v>2</v>
      </c>
      <c r="G46" s="56">
        <v>2</v>
      </c>
      <c r="H46" s="56">
        <v>2</v>
      </c>
      <c r="I46" s="56">
        <v>2</v>
      </c>
      <c r="J46" s="56">
        <v>2</v>
      </c>
      <c r="K46" s="56">
        <v>2</v>
      </c>
      <c r="L46" s="56">
        <v>2</v>
      </c>
      <c r="M46" s="56">
        <v>2</v>
      </c>
      <c r="N46" s="56">
        <v>2</v>
      </c>
      <c r="O46" s="56">
        <v>2</v>
      </c>
      <c r="P46" s="56">
        <v>2</v>
      </c>
      <c r="Q46" s="56">
        <v>2</v>
      </c>
      <c r="R46" s="56">
        <v>2</v>
      </c>
      <c r="S46" s="56">
        <v>2</v>
      </c>
      <c r="T46" s="56">
        <v>2</v>
      </c>
      <c r="U46" s="56">
        <v>3</v>
      </c>
      <c r="V46" s="39">
        <v>0</v>
      </c>
      <c r="W46" s="39"/>
      <c r="X46" s="62">
        <v>2</v>
      </c>
      <c r="Y46" s="47">
        <v>2</v>
      </c>
      <c r="Z46" s="47">
        <v>2</v>
      </c>
      <c r="AA46" s="47">
        <v>2</v>
      </c>
      <c r="AB46" s="47">
        <v>3</v>
      </c>
      <c r="AC46" s="47"/>
      <c r="AD46" s="47"/>
      <c r="AE46" s="47"/>
      <c r="AF46" s="47"/>
      <c r="AG46" s="47"/>
      <c r="AH46" s="47"/>
      <c r="AI46" s="4"/>
      <c r="AJ46" s="4"/>
      <c r="AK46" s="4"/>
      <c r="AL46" s="4"/>
      <c r="AM46" s="4"/>
      <c r="AN46" s="25"/>
      <c r="AO46" s="26"/>
      <c r="AP46" s="13"/>
      <c r="AQ46" s="3"/>
      <c r="AR46" s="3"/>
      <c r="AS46" s="15"/>
      <c r="AT46" s="11"/>
      <c r="AU46" s="11"/>
      <c r="AV46" s="3"/>
      <c r="AW46" s="8"/>
      <c r="AX46" s="8"/>
      <c r="AY46" s="8"/>
      <c r="AZ46" s="8"/>
      <c r="BA46" s="8"/>
      <c r="BB46" s="8"/>
      <c r="BC46" s="8"/>
      <c r="BD46" s="8"/>
      <c r="BE46" s="8"/>
      <c r="BF46" s="6">
        <f>SUM(E46:BE46)</f>
        <v>46</v>
      </c>
      <c r="BG46" s="6"/>
    </row>
    <row r="47" spans="1:59" ht="27" customHeight="1">
      <c r="A47" s="150"/>
      <c r="B47" s="127"/>
      <c r="C47" s="129"/>
      <c r="D47" s="4" t="s">
        <v>12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9">
        <v>0</v>
      </c>
      <c r="W47" s="39"/>
      <c r="X47" s="59">
        <v>1</v>
      </c>
      <c r="Y47" s="4">
        <v>1</v>
      </c>
      <c r="Z47" s="4">
        <v>1</v>
      </c>
      <c r="AA47" s="4">
        <v>1</v>
      </c>
      <c r="AB47" s="4">
        <v>1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25"/>
      <c r="AO47" s="26"/>
      <c r="AP47" s="13"/>
      <c r="AQ47" s="3"/>
      <c r="AR47" s="3"/>
      <c r="AS47" s="15"/>
      <c r="AT47" s="11"/>
      <c r="AU47" s="11"/>
      <c r="AV47" s="3"/>
      <c r="AW47" s="8"/>
      <c r="AX47" s="8"/>
      <c r="AY47" s="8"/>
      <c r="AZ47" s="8"/>
      <c r="BA47" s="8"/>
      <c r="BB47" s="8"/>
      <c r="BC47" s="8"/>
      <c r="BD47" s="8"/>
      <c r="BE47" s="8"/>
      <c r="BF47" s="6"/>
      <c r="BG47" s="6">
        <f>SUM(E47:BF47)</f>
        <v>22</v>
      </c>
    </row>
    <row r="48" spans="1:59" ht="12.75">
      <c r="A48" s="150"/>
      <c r="B48" s="153" t="s">
        <v>15</v>
      </c>
      <c r="C48" s="153" t="s">
        <v>16</v>
      </c>
      <c r="D48" s="5" t="s">
        <v>11</v>
      </c>
      <c r="E48" s="6">
        <f aca="true" t="shared" si="7" ref="E48:U48">E50+E56</f>
        <v>0</v>
      </c>
      <c r="F48" s="6">
        <f t="shared" si="7"/>
        <v>0</v>
      </c>
      <c r="G48" s="6">
        <f t="shared" si="7"/>
        <v>0</v>
      </c>
      <c r="H48" s="6">
        <f t="shared" si="7"/>
        <v>0</v>
      </c>
      <c r="I48" s="6">
        <f t="shared" si="7"/>
        <v>0</v>
      </c>
      <c r="J48" s="6">
        <f t="shared" si="7"/>
        <v>0</v>
      </c>
      <c r="K48" s="6">
        <f t="shared" si="7"/>
        <v>0</v>
      </c>
      <c r="L48" s="6">
        <f t="shared" si="7"/>
        <v>0</v>
      </c>
      <c r="M48" s="6">
        <f t="shared" si="7"/>
        <v>0</v>
      </c>
      <c r="N48" s="6">
        <f t="shared" si="7"/>
        <v>0</v>
      </c>
      <c r="O48" s="6">
        <f t="shared" si="7"/>
        <v>0</v>
      </c>
      <c r="P48" s="6">
        <f t="shared" si="7"/>
        <v>0</v>
      </c>
      <c r="Q48" s="6">
        <f t="shared" si="7"/>
        <v>0</v>
      </c>
      <c r="R48" s="6">
        <f t="shared" si="7"/>
        <v>0</v>
      </c>
      <c r="S48" s="6">
        <f t="shared" si="7"/>
        <v>0</v>
      </c>
      <c r="T48" s="6">
        <f t="shared" si="7"/>
        <v>0</v>
      </c>
      <c r="U48" s="6">
        <f t="shared" si="7"/>
        <v>0</v>
      </c>
      <c r="V48" s="39">
        <v>0</v>
      </c>
      <c r="W48" s="39">
        <f>W50+W56</f>
        <v>0</v>
      </c>
      <c r="X48" s="63">
        <f>X52+X54+X56</f>
        <v>4</v>
      </c>
      <c r="Y48" s="6">
        <f aca="true" t="shared" si="8" ref="Y48:AT48">Y52+Y54+Y56</f>
        <v>4</v>
      </c>
      <c r="Z48" s="6">
        <f t="shared" si="8"/>
        <v>4</v>
      </c>
      <c r="AA48" s="6">
        <f t="shared" si="8"/>
        <v>4</v>
      </c>
      <c r="AB48" s="6">
        <f t="shared" si="8"/>
        <v>3</v>
      </c>
      <c r="AC48" s="6">
        <f t="shared" si="8"/>
        <v>6</v>
      </c>
      <c r="AD48" s="6">
        <f t="shared" si="8"/>
        <v>5</v>
      </c>
      <c r="AE48" s="6">
        <f t="shared" si="8"/>
        <v>5</v>
      </c>
      <c r="AF48" s="6">
        <f t="shared" si="8"/>
        <v>5</v>
      </c>
      <c r="AG48" s="6">
        <f t="shared" si="8"/>
        <v>5</v>
      </c>
      <c r="AH48" s="6">
        <f t="shared" si="8"/>
        <v>5</v>
      </c>
      <c r="AI48" s="6">
        <f t="shared" si="8"/>
        <v>6</v>
      </c>
      <c r="AJ48" s="6">
        <f t="shared" si="8"/>
        <v>6</v>
      </c>
      <c r="AK48" s="6">
        <f t="shared" si="8"/>
        <v>6</v>
      </c>
      <c r="AL48" s="6">
        <f t="shared" si="8"/>
        <v>6</v>
      </c>
      <c r="AM48" s="6">
        <f t="shared" si="8"/>
        <v>6</v>
      </c>
      <c r="AN48" s="6">
        <f t="shared" si="8"/>
        <v>6</v>
      </c>
      <c r="AO48" s="6">
        <f t="shared" si="8"/>
        <v>7</v>
      </c>
      <c r="AP48" s="6">
        <f t="shared" si="8"/>
        <v>7</v>
      </c>
      <c r="AQ48" s="6">
        <f t="shared" si="8"/>
        <v>7</v>
      </c>
      <c r="AR48" s="6">
        <f t="shared" si="8"/>
        <v>7</v>
      </c>
      <c r="AS48" s="6">
        <f t="shared" si="8"/>
        <v>13</v>
      </c>
      <c r="AT48" s="6">
        <f t="shared" si="8"/>
        <v>9</v>
      </c>
      <c r="AU48" s="6"/>
      <c r="AV48" s="6"/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6"/>
      <c r="BG48" s="6"/>
    </row>
    <row r="49" spans="1:59" ht="12.75">
      <c r="A49" s="150"/>
      <c r="B49" s="153"/>
      <c r="C49" s="153"/>
      <c r="D49" s="5" t="s">
        <v>12</v>
      </c>
      <c r="E49" s="6">
        <f>E53+E55</f>
        <v>0</v>
      </c>
      <c r="F49" s="6">
        <f aca="true" t="shared" si="9" ref="F49:AT49">F53+F55</f>
        <v>0</v>
      </c>
      <c r="G49" s="6">
        <f t="shared" si="9"/>
        <v>0</v>
      </c>
      <c r="H49" s="6">
        <f t="shared" si="9"/>
        <v>0</v>
      </c>
      <c r="I49" s="6">
        <f t="shared" si="9"/>
        <v>0</v>
      </c>
      <c r="J49" s="6">
        <f t="shared" si="9"/>
        <v>0</v>
      </c>
      <c r="K49" s="6">
        <f t="shared" si="9"/>
        <v>0</v>
      </c>
      <c r="L49" s="6">
        <f t="shared" si="9"/>
        <v>0</v>
      </c>
      <c r="M49" s="6">
        <f t="shared" si="9"/>
        <v>0</v>
      </c>
      <c r="N49" s="6">
        <f t="shared" si="9"/>
        <v>0</v>
      </c>
      <c r="O49" s="6">
        <f t="shared" si="9"/>
        <v>0</v>
      </c>
      <c r="P49" s="6">
        <f t="shared" si="9"/>
        <v>0</v>
      </c>
      <c r="Q49" s="6">
        <f t="shared" si="9"/>
        <v>0</v>
      </c>
      <c r="R49" s="6">
        <f t="shared" si="9"/>
        <v>0</v>
      </c>
      <c r="S49" s="6">
        <f t="shared" si="9"/>
        <v>0</v>
      </c>
      <c r="T49" s="6">
        <f t="shared" si="9"/>
        <v>0</v>
      </c>
      <c r="U49" s="6">
        <f t="shared" si="9"/>
        <v>0</v>
      </c>
      <c r="V49" s="39">
        <v>0</v>
      </c>
      <c r="W49" s="39">
        <f t="shared" si="9"/>
        <v>0</v>
      </c>
      <c r="X49" s="63">
        <f t="shared" si="9"/>
        <v>2</v>
      </c>
      <c r="Y49" s="6">
        <f t="shared" si="9"/>
        <v>2</v>
      </c>
      <c r="Z49" s="6">
        <f t="shared" si="9"/>
        <v>2</v>
      </c>
      <c r="AA49" s="6">
        <f t="shared" si="9"/>
        <v>2</v>
      </c>
      <c r="AB49" s="6">
        <f t="shared" si="9"/>
        <v>2</v>
      </c>
      <c r="AC49" s="6">
        <f t="shared" si="9"/>
        <v>3</v>
      </c>
      <c r="AD49" s="6">
        <f t="shared" si="9"/>
        <v>3</v>
      </c>
      <c r="AE49" s="6">
        <f t="shared" si="9"/>
        <v>3</v>
      </c>
      <c r="AF49" s="6">
        <f t="shared" si="9"/>
        <v>3</v>
      </c>
      <c r="AG49" s="6">
        <f t="shared" si="9"/>
        <v>3</v>
      </c>
      <c r="AH49" s="6">
        <f t="shared" si="9"/>
        <v>3</v>
      </c>
      <c r="AI49" s="6">
        <f t="shared" si="9"/>
        <v>4</v>
      </c>
      <c r="AJ49" s="6">
        <f t="shared" si="9"/>
        <v>3</v>
      </c>
      <c r="AK49" s="6">
        <f t="shared" si="9"/>
        <v>3</v>
      </c>
      <c r="AL49" s="6">
        <f t="shared" si="9"/>
        <v>3</v>
      </c>
      <c r="AM49" s="6">
        <f t="shared" si="9"/>
        <v>3</v>
      </c>
      <c r="AN49" s="6">
        <f t="shared" si="9"/>
        <v>3</v>
      </c>
      <c r="AO49" s="6">
        <f t="shared" si="9"/>
        <v>1</v>
      </c>
      <c r="AP49" s="6">
        <f t="shared" si="9"/>
        <v>1</v>
      </c>
      <c r="AQ49" s="6">
        <f t="shared" si="9"/>
        <v>1</v>
      </c>
      <c r="AR49" s="6">
        <f t="shared" si="9"/>
        <v>1</v>
      </c>
      <c r="AS49" s="6">
        <f t="shared" si="9"/>
        <v>1</v>
      </c>
      <c r="AT49" s="6">
        <f t="shared" si="9"/>
        <v>2</v>
      </c>
      <c r="AU49" s="6"/>
      <c r="AV49" s="6"/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6"/>
      <c r="BG49" s="6"/>
    </row>
    <row r="50" spans="1:59" ht="12.75">
      <c r="A50" s="150"/>
      <c r="B50" s="153" t="s">
        <v>37</v>
      </c>
      <c r="C50" s="165" t="s">
        <v>66</v>
      </c>
      <c r="D50" s="5" t="s">
        <v>11</v>
      </c>
      <c r="E50" s="6">
        <f>E52+E54+E56</f>
        <v>0</v>
      </c>
      <c r="F50" s="6">
        <f aca="true" t="shared" si="10" ref="F50:AT50">F52+F54+F56</f>
        <v>0</v>
      </c>
      <c r="G50" s="6">
        <f t="shared" si="10"/>
        <v>0</v>
      </c>
      <c r="H50" s="6">
        <f t="shared" si="10"/>
        <v>0</v>
      </c>
      <c r="I50" s="6">
        <f t="shared" si="10"/>
        <v>0</v>
      </c>
      <c r="J50" s="6">
        <f t="shared" si="10"/>
        <v>0</v>
      </c>
      <c r="K50" s="6">
        <f t="shared" si="10"/>
        <v>0</v>
      </c>
      <c r="L50" s="6">
        <f t="shared" si="10"/>
        <v>0</v>
      </c>
      <c r="M50" s="6">
        <f t="shared" si="10"/>
        <v>0</v>
      </c>
      <c r="N50" s="6">
        <f t="shared" si="10"/>
        <v>0</v>
      </c>
      <c r="O50" s="6">
        <f t="shared" si="10"/>
        <v>0</v>
      </c>
      <c r="P50" s="6">
        <f t="shared" si="10"/>
        <v>0</v>
      </c>
      <c r="Q50" s="6">
        <f t="shared" si="10"/>
        <v>0</v>
      </c>
      <c r="R50" s="6">
        <f t="shared" si="10"/>
        <v>0</v>
      </c>
      <c r="S50" s="6">
        <f t="shared" si="10"/>
        <v>0</v>
      </c>
      <c r="T50" s="6">
        <f t="shared" si="10"/>
        <v>0</v>
      </c>
      <c r="U50" s="6">
        <f t="shared" si="10"/>
        <v>0</v>
      </c>
      <c r="V50" s="39">
        <v>0</v>
      </c>
      <c r="W50" s="39">
        <f t="shared" si="10"/>
        <v>0</v>
      </c>
      <c r="X50" s="63">
        <f t="shared" si="10"/>
        <v>4</v>
      </c>
      <c r="Y50" s="6">
        <f t="shared" si="10"/>
        <v>4</v>
      </c>
      <c r="Z50" s="6">
        <f t="shared" si="10"/>
        <v>4</v>
      </c>
      <c r="AA50" s="6">
        <f t="shared" si="10"/>
        <v>4</v>
      </c>
      <c r="AB50" s="6">
        <f t="shared" si="10"/>
        <v>3</v>
      </c>
      <c r="AC50" s="6">
        <f t="shared" si="10"/>
        <v>6</v>
      </c>
      <c r="AD50" s="6">
        <f t="shared" si="10"/>
        <v>5</v>
      </c>
      <c r="AE50" s="6">
        <f t="shared" si="10"/>
        <v>5</v>
      </c>
      <c r="AF50" s="6">
        <f t="shared" si="10"/>
        <v>5</v>
      </c>
      <c r="AG50" s="6">
        <f t="shared" si="10"/>
        <v>5</v>
      </c>
      <c r="AH50" s="6">
        <f t="shared" si="10"/>
        <v>5</v>
      </c>
      <c r="AI50" s="6">
        <f t="shared" si="10"/>
        <v>6</v>
      </c>
      <c r="AJ50" s="6">
        <f t="shared" si="10"/>
        <v>6</v>
      </c>
      <c r="AK50" s="6">
        <f t="shared" si="10"/>
        <v>6</v>
      </c>
      <c r="AL50" s="6">
        <f t="shared" si="10"/>
        <v>6</v>
      </c>
      <c r="AM50" s="6">
        <f t="shared" si="10"/>
        <v>6</v>
      </c>
      <c r="AN50" s="6">
        <f t="shared" si="10"/>
        <v>6</v>
      </c>
      <c r="AO50" s="6">
        <f t="shared" si="10"/>
        <v>7</v>
      </c>
      <c r="AP50" s="6">
        <f t="shared" si="10"/>
        <v>7</v>
      </c>
      <c r="AQ50" s="6">
        <f t="shared" si="10"/>
        <v>7</v>
      </c>
      <c r="AR50" s="6">
        <f t="shared" si="10"/>
        <v>7</v>
      </c>
      <c r="AS50" s="6">
        <f t="shared" si="10"/>
        <v>13</v>
      </c>
      <c r="AT50" s="6">
        <f t="shared" si="10"/>
        <v>9</v>
      </c>
      <c r="AU50" s="6"/>
      <c r="AV50" s="6"/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6">
        <f>SUM(E50:BE50)</f>
        <v>136</v>
      </c>
      <c r="BG50" s="6">
        <f>SUM(E50:BF50)</f>
        <v>272</v>
      </c>
    </row>
    <row r="51" spans="1:59" ht="63" customHeight="1">
      <c r="A51" s="150"/>
      <c r="B51" s="153"/>
      <c r="C51" s="166"/>
      <c r="D51" s="5" t="s">
        <v>12</v>
      </c>
      <c r="E51" s="6">
        <f>E53+E55</f>
        <v>0</v>
      </c>
      <c r="F51" s="6">
        <f aca="true" t="shared" si="11" ref="F51:AT51">F53+F55</f>
        <v>0</v>
      </c>
      <c r="G51" s="6">
        <f t="shared" si="11"/>
        <v>0</v>
      </c>
      <c r="H51" s="6">
        <f t="shared" si="11"/>
        <v>0</v>
      </c>
      <c r="I51" s="6">
        <f t="shared" si="11"/>
        <v>0</v>
      </c>
      <c r="J51" s="6">
        <f t="shared" si="11"/>
        <v>0</v>
      </c>
      <c r="K51" s="6">
        <f t="shared" si="11"/>
        <v>0</v>
      </c>
      <c r="L51" s="6">
        <f t="shared" si="11"/>
        <v>0</v>
      </c>
      <c r="M51" s="6">
        <f t="shared" si="11"/>
        <v>0</v>
      </c>
      <c r="N51" s="6">
        <f t="shared" si="11"/>
        <v>0</v>
      </c>
      <c r="O51" s="6">
        <f t="shared" si="11"/>
        <v>0</v>
      </c>
      <c r="P51" s="6">
        <f t="shared" si="11"/>
        <v>0</v>
      </c>
      <c r="Q51" s="6">
        <f t="shared" si="11"/>
        <v>0</v>
      </c>
      <c r="R51" s="6">
        <f t="shared" si="11"/>
        <v>0</v>
      </c>
      <c r="S51" s="6">
        <f t="shared" si="11"/>
        <v>0</v>
      </c>
      <c r="T51" s="6">
        <f t="shared" si="11"/>
        <v>0</v>
      </c>
      <c r="U51" s="6">
        <f t="shared" si="11"/>
        <v>0</v>
      </c>
      <c r="V51" s="39">
        <v>0</v>
      </c>
      <c r="W51" s="39">
        <f t="shared" si="11"/>
        <v>0</v>
      </c>
      <c r="X51" s="63">
        <f t="shared" si="11"/>
        <v>2</v>
      </c>
      <c r="Y51" s="6">
        <f t="shared" si="11"/>
        <v>2</v>
      </c>
      <c r="Z51" s="6">
        <f t="shared" si="11"/>
        <v>2</v>
      </c>
      <c r="AA51" s="6">
        <f t="shared" si="11"/>
        <v>2</v>
      </c>
      <c r="AB51" s="6">
        <f t="shared" si="11"/>
        <v>2</v>
      </c>
      <c r="AC51" s="6">
        <f t="shared" si="11"/>
        <v>3</v>
      </c>
      <c r="AD51" s="6">
        <f t="shared" si="11"/>
        <v>3</v>
      </c>
      <c r="AE51" s="6">
        <f t="shared" si="11"/>
        <v>3</v>
      </c>
      <c r="AF51" s="6">
        <f t="shared" si="11"/>
        <v>3</v>
      </c>
      <c r="AG51" s="6">
        <f t="shared" si="11"/>
        <v>3</v>
      </c>
      <c r="AH51" s="6">
        <f t="shared" si="11"/>
        <v>3</v>
      </c>
      <c r="AI51" s="6">
        <f t="shared" si="11"/>
        <v>4</v>
      </c>
      <c r="AJ51" s="6">
        <f t="shared" si="11"/>
        <v>3</v>
      </c>
      <c r="AK51" s="6">
        <f t="shared" si="11"/>
        <v>3</v>
      </c>
      <c r="AL51" s="6">
        <f t="shared" si="11"/>
        <v>3</v>
      </c>
      <c r="AM51" s="6">
        <f t="shared" si="11"/>
        <v>3</v>
      </c>
      <c r="AN51" s="6">
        <f t="shared" si="11"/>
        <v>3</v>
      </c>
      <c r="AO51" s="6">
        <f t="shared" si="11"/>
        <v>1</v>
      </c>
      <c r="AP51" s="6">
        <f t="shared" si="11"/>
        <v>1</v>
      </c>
      <c r="AQ51" s="6">
        <f t="shared" si="11"/>
        <v>1</v>
      </c>
      <c r="AR51" s="6">
        <f t="shared" si="11"/>
        <v>1</v>
      </c>
      <c r="AS51" s="6">
        <f t="shared" si="11"/>
        <v>1</v>
      </c>
      <c r="AT51" s="6">
        <f t="shared" si="11"/>
        <v>2</v>
      </c>
      <c r="AU51" s="6"/>
      <c r="AV51" s="6"/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6">
        <f>SUM(E51:BE51)</f>
        <v>54</v>
      </c>
      <c r="BG51" s="6"/>
    </row>
    <row r="52" spans="1:59" ht="12.75">
      <c r="A52" s="150"/>
      <c r="B52" s="167" t="s">
        <v>38</v>
      </c>
      <c r="C52" s="168" t="s">
        <v>67</v>
      </c>
      <c r="D52" s="10" t="s">
        <v>11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39">
        <v>0</v>
      </c>
      <c r="W52" s="39">
        <v>0</v>
      </c>
      <c r="X52" s="60"/>
      <c r="Y52" s="10"/>
      <c r="Z52" s="10"/>
      <c r="AA52" s="10"/>
      <c r="AB52" s="10"/>
      <c r="AC52" s="12"/>
      <c r="AD52" s="12"/>
      <c r="AE52" s="12"/>
      <c r="AF52" s="12"/>
      <c r="AG52" s="12"/>
      <c r="AH52" s="12"/>
      <c r="AI52" s="12">
        <v>1</v>
      </c>
      <c r="AJ52" s="12">
        <v>6</v>
      </c>
      <c r="AK52" s="12">
        <v>6</v>
      </c>
      <c r="AL52" s="12">
        <v>6</v>
      </c>
      <c r="AM52" s="12">
        <v>6</v>
      </c>
      <c r="AN52" s="12">
        <v>6</v>
      </c>
      <c r="AO52" s="12">
        <v>1</v>
      </c>
      <c r="AP52" s="12">
        <v>1</v>
      </c>
      <c r="AQ52" s="15">
        <v>1</v>
      </c>
      <c r="AR52" s="15">
        <v>1</v>
      </c>
      <c r="AS52" s="15">
        <v>1</v>
      </c>
      <c r="AT52" s="15">
        <v>3</v>
      </c>
      <c r="AU52" s="15">
        <v>1</v>
      </c>
      <c r="AV52" s="11"/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6">
        <f>SUM(E52:BE52)</f>
        <v>40</v>
      </c>
      <c r="BG52" s="6"/>
    </row>
    <row r="53" spans="1:59" ht="27.75" customHeight="1">
      <c r="A53" s="150"/>
      <c r="B53" s="167"/>
      <c r="C53" s="169"/>
      <c r="D53" s="10" t="s">
        <v>12</v>
      </c>
      <c r="E53" s="11"/>
      <c r="F53" s="11"/>
      <c r="G53" s="11"/>
      <c r="H53" s="11"/>
      <c r="I53" s="11"/>
      <c r="J53" s="11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39">
        <v>0</v>
      </c>
      <c r="W53" s="39">
        <v>0</v>
      </c>
      <c r="X53" s="6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>
        <v>1</v>
      </c>
      <c r="AJ53" s="10">
        <v>3</v>
      </c>
      <c r="AK53" s="10">
        <v>3</v>
      </c>
      <c r="AL53" s="10">
        <v>3</v>
      </c>
      <c r="AM53" s="10">
        <v>3</v>
      </c>
      <c r="AN53" s="10">
        <v>3</v>
      </c>
      <c r="AO53" s="10">
        <v>1</v>
      </c>
      <c r="AP53" s="10">
        <v>1</v>
      </c>
      <c r="AQ53" s="10">
        <v>1</v>
      </c>
      <c r="AR53" s="11">
        <v>1</v>
      </c>
      <c r="AS53" s="11">
        <v>1</v>
      </c>
      <c r="AT53" s="11">
        <v>2</v>
      </c>
      <c r="AU53" s="11">
        <v>1</v>
      </c>
      <c r="AV53" s="11"/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6"/>
      <c r="BG53" s="6">
        <f>SUM(E53:BF53)</f>
        <v>24</v>
      </c>
    </row>
    <row r="54" spans="1:59" ht="12.75">
      <c r="A54" s="150"/>
      <c r="B54" s="158" t="s">
        <v>68</v>
      </c>
      <c r="C54" s="159" t="s">
        <v>66</v>
      </c>
      <c r="D54" s="10" t="s">
        <v>11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39">
        <v>0</v>
      </c>
      <c r="W54" s="39">
        <v>0</v>
      </c>
      <c r="X54" s="64">
        <v>4</v>
      </c>
      <c r="Y54" s="12">
        <v>4</v>
      </c>
      <c r="Z54" s="12">
        <v>4</v>
      </c>
      <c r="AA54" s="12">
        <v>4</v>
      </c>
      <c r="AB54" s="12">
        <v>3</v>
      </c>
      <c r="AC54" s="12">
        <v>6</v>
      </c>
      <c r="AD54" s="12">
        <v>5</v>
      </c>
      <c r="AE54" s="12">
        <v>5</v>
      </c>
      <c r="AF54" s="12">
        <v>5</v>
      </c>
      <c r="AG54" s="12">
        <v>5</v>
      </c>
      <c r="AH54" s="12">
        <v>5</v>
      </c>
      <c r="AI54" s="12">
        <v>5</v>
      </c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1"/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6">
        <f>SUM(E54:BE54)</f>
        <v>55</v>
      </c>
      <c r="BG54" s="6"/>
    </row>
    <row r="55" spans="1:59" ht="36.75" customHeight="1">
      <c r="A55" s="150"/>
      <c r="B55" s="156"/>
      <c r="C55" s="160"/>
      <c r="D55" s="10" t="s">
        <v>12</v>
      </c>
      <c r="E55" s="11"/>
      <c r="F55" s="11"/>
      <c r="G55" s="11"/>
      <c r="H55" s="11"/>
      <c r="I55" s="11"/>
      <c r="J55" s="1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39">
        <v>0</v>
      </c>
      <c r="W55" s="39">
        <v>0</v>
      </c>
      <c r="X55" s="65">
        <v>2</v>
      </c>
      <c r="Y55" s="16">
        <v>2</v>
      </c>
      <c r="Z55" s="16">
        <v>2</v>
      </c>
      <c r="AA55" s="16">
        <v>2</v>
      </c>
      <c r="AB55" s="16">
        <v>2</v>
      </c>
      <c r="AC55" s="16">
        <v>3</v>
      </c>
      <c r="AD55" s="16">
        <v>3</v>
      </c>
      <c r="AE55" s="16">
        <v>3</v>
      </c>
      <c r="AF55" s="16">
        <v>3</v>
      </c>
      <c r="AG55" s="16">
        <v>3</v>
      </c>
      <c r="AH55" s="16">
        <v>3</v>
      </c>
      <c r="AI55" s="11">
        <v>3</v>
      </c>
      <c r="AJ55" s="11"/>
      <c r="AK55" s="11"/>
      <c r="AL55" s="10"/>
      <c r="AM55" s="10"/>
      <c r="AN55" s="11"/>
      <c r="AO55" s="11"/>
      <c r="AP55" s="11"/>
      <c r="AQ55" s="11"/>
      <c r="AR55" s="15"/>
      <c r="AS55" s="11"/>
      <c r="AT55" s="11"/>
      <c r="AU55" s="11"/>
      <c r="AV55" s="11"/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66"/>
      <c r="BG55" s="6">
        <f>SUM(E55:BE55)</f>
        <v>31</v>
      </c>
    </row>
    <row r="56" spans="1:59" ht="12.75">
      <c r="A56" s="150"/>
      <c r="B56" s="10" t="s">
        <v>39</v>
      </c>
      <c r="C56" s="10" t="s">
        <v>72</v>
      </c>
      <c r="D56" s="10" t="s">
        <v>11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39">
        <v>0</v>
      </c>
      <c r="W56" s="39">
        <v>0</v>
      </c>
      <c r="X56" s="58"/>
      <c r="Y56" s="11"/>
      <c r="Z56" s="11"/>
      <c r="AA56" s="11"/>
      <c r="AB56" s="11"/>
      <c r="AC56" s="15"/>
      <c r="AD56" s="15"/>
      <c r="AE56" s="15"/>
      <c r="AF56" s="12"/>
      <c r="AG56" s="12"/>
      <c r="AH56" s="15"/>
      <c r="AI56" s="15"/>
      <c r="AJ56" s="15"/>
      <c r="AK56" s="15"/>
      <c r="AL56" s="15"/>
      <c r="AM56" s="15"/>
      <c r="AN56" s="15"/>
      <c r="AO56" s="15">
        <v>6</v>
      </c>
      <c r="AP56" s="15">
        <v>6</v>
      </c>
      <c r="AQ56" s="15">
        <v>6</v>
      </c>
      <c r="AR56" s="15">
        <v>6</v>
      </c>
      <c r="AS56" s="15">
        <v>12</v>
      </c>
      <c r="AT56" s="15">
        <v>6</v>
      </c>
      <c r="AU56" s="15">
        <v>30</v>
      </c>
      <c r="AV56" s="11"/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6">
        <f>SUM(E56:BE56)</f>
        <v>72</v>
      </c>
      <c r="BG56" s="6"/>
    </row>
    <row r="57" spans="1:59" ht="12.75">
      <c r="A57" s="150"/>
      <c r="B57" s="10" t="s">
        <v>40</v>
      </c>
      <c r="C57" s="10" t="s">
        <v>56</v>
      </c>
      <c r="D57" s="10" t="s">
        <v>11</v>
      </c>
      <c r="E57" s="11"/>
      <c r="F57" s="11"/>
      <c r="G57" s="11"/>
      <c r="H57" s="11"/>
      <c r="I57" s="11"/>
      <c r="J57" s="1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39">
        <v>0</v>
      </c>
      <c r="W57" s="39">
        <v>0</v>
      </c>
      <c r="X57" s="60"/>
      <c r="Y57" s="10"/>
      <c r="Z57" s="10"/>
      <c r="AA57" s="10"/>
      <c r="AB57" s="10"/>
      <c r="AC57" s="10"/>
      <c r="AD57" s="10"/>
      <c r="AE57" s="10"/>
      <c r="AF57" s="10"/>
      <c r="AG57" s="10"/>
      <c r="AH57" s="11"/>
      <c r="AI57" s="11"/>
      <c r="AJ57" s="11"/>
      <c r="AK57" s="11"/>
      <c r="AL57" s="10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6">
        <f>SUM(E57:BE57)</f>
        <v>0</v>
      </c>
      <c r="BG57" s="6"/>
    </row>
    <row r="58" spans="1:59" ht="12.75">
      <c r="A58" s="150"/>
      <c r="B58" s="164" t="s">
        <v>17</v>
      </c>
      <c r="C58" s="164" t="s">
        <v>57</v>
      </c>
      <c r="D58" s="4" t="s">
        <v>11</v>
      </c>
      <c r="E58" s="11"/>
      <c r="F58" s="11"/>
      <c r="G58" s="11"/>
      <c r="H58" s="11"/>
      <c r="I58" s="11"/>
      <c r="J58" s="1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39">
        <v>0</v>
      </c>
      <c r="W58" s="39">
        <v>0</v>
      </c>
      <c r="X58" s="59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10"/>
      <c r="AN58" s="10"/>
      <c r="AO58" s="4"/>
      <c r="AP58" s="10"/>
      <c r="AQ58" s="4"/>
      <c r="AR58" s="4"/>
      <c r="AS58" s="10"/>
      <c r="AT58" s="4"/>
      <c r="AU58" s="4"/>
      <c r="AV58" s="11"/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6">
        <f>SUM(E58:BE58)</f>
        <v>0</v>
      </c>
      <c r="BG58" s="6"/>
    </row>
    <row r="59" spans="1:59" ht="12.75">
      <c r="A59" s="150"/>
      <c r="B59" s="164"/>
      <c r="C59" s="164"/>
      <c r="D59" s="4" t="s">
        <v>12</v>
      </c>
      <c r="E59" s="9"/>
      <c r="F59" s="9"/>
      <c r="G59" s="9"/>
      <c r="H59" s="9"/>
      <c r="I59" s="9"/>
      <c r="J59" s="9"/>
      <c r="K59" s="9"/>
      <c r="L59" s="9"/>
      <c r="M59" s="9"/>
      <c r="N59" s="13"/>
      <c r="O59" s="9"/>
      <c r="P59" s="9"/>
      <c r="Q59" s="9"/>
      <c r="R59" s="9"/>
      <c r="S59" s="9"/>
      <c r="T59" s="9"/>
      <c r="U59" s="9"/>
      <c r="V59" s="39">
        <v>0</v>
      </c>
      <c r="W59" s="39">
        <v>0</v>
      </c>
      <c r="X59" s="59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11"/>
      <c r="AO59" s="11"/>
      <c r="AP59" s="11"/>
      <c r="AQ59" s="3"/>
      <c r="AR59" s="7"/>
      <c r="AS59" s="11"/>
      <c r="AT59" s="11"/>
      <c r="AU59" s="11"/>
      <c r="AV59" s="9"/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21"/>
      <c r="BG59" s="6">
        <f>SUM(E59:BF59)</f>
        <v>0</v>
      </c>
    </row>
    <row r="60" spans="1:59" ht="12.75">
      <c r="A60" s="150"/>
      <c r="B60" s="170" t="s">
        <v>24</v>
      </c>
      <c r="C60" s="170"/>
      <c r="D60" s="170"/>
      <c r="E60" s="11">
        <f aca="true" t="shared" si="12" ref="E60:U60">E10+E40+E48</f>
        <v>35</v>
      </c>
      <c r="F60" s="11">
        <f t="shared" si="12"/>
        <v>35</v>
      </c>
      <c r="G60" s="11">
        <f t="shared" si="12"/>
        <v>35</v>
      </c>
      <c r="H60" s="11">
        <f t="shared" si="12"/>
        <v>35</v>
      </c>
      <c r="I60" s="11">
        <f t="shared" si="12"/>
        <v>35</v>
      </c>
      <c r="J60" s="11">
        <f t="shared" si="12"/>
        <v>35</v>
      </c>
      <c r="K60" s="11">
        <f t="shared" si="12"/>
        <v>35</v>
      </c>
      <c r="L60" s="11">
        <f t="shared" si="12"/>
        <v>35</v>
      </c>
      <c r="M60" s="11">
        <f t="shared" si="12"/>
        <v>35</v>
      </c>
      <c r="N60" s="11">
        <f t="shared" si="12"/>
        <v>35</v>
      </c>
      <c r="O60" s="11">
        <f t="shared" si="12"/>
        <v>35</v>
      </c>
      <c r="P60" s="11">
        <f t="shared" si="12"/>
        <v>35</v>
      </c>
      <c r="Q60" s="11">
        <f t="shared" si="12"/>
        <v>35</v>
      </c>
      <c r="R60" s="11">
        <f t="shared" si="12"/>
        <v>35</v>
      </c>
      <c r="S60" s="11">
        <f t="shared" si="12"/>
        <v>35</v>
      </c>
      <c r="T60" s="11">
        <f t="shared" si="12"/>
        <v>35</v>
      </c>
      <c r="U60" s="11">
        <f t="shared" si="12"/>
        <v>35</v>
      </c>
      <c r="V60" s="39">
        <v>0</v>
      </c>
      <c r="W60" s="39">
        <f aca="true" t="shared" si="13" ref="W60:AT60">W10+W40+W48</f>
        <v>0</v>
      </c>
      <c r="X60" s="58">
        <f t="shared" si="13"/>
        <v>35</v>
      </c>
      <c r="Y60" s="58">
        <f t="shared" si="13"/>
        <v>35</v>
      </c>
      <c r="Z60" s="58">
        <f t="shared" si="13"/>
        <v>35</v>
      </c>
      <c r="AA60" s="58">
        <f t="shared" si="13"/>
        <v>35</v>
      </c>
      <c r="AB60" s="58">
        <f t="shared" si="13"/>
        <v>35</v>
      </c>
      <c r="AC60" s="58">
        <f t="shared" si="13"/>
        <v>35</v>
      </c>
      <c r="AD60" s="58">
        <f t="shared" si="13"/>
        <v>35</v>
      </c>
      <c r="AE60" s="58">
        <f t="shared" si="13"/>
        <v>35</v>
      </c>
      <c r="AF60" s="58">
        <f t="shared" si="13"/>
        <v>35</v>
      </c>
      <c r="AG60" s="58">
        <f t="shared" si="13"/>
        <v>35</v>
      </c>
      <c r="AH60" s="58">
        <f t="shared" si="13"/>
        <v>35</v>
      </c>
      <c r="AI60" s="58">
        <f t="shared" si="13"/>
        <v>35</v>
      </c>
      <c r="AJ60" s="58">
        <f t="shared" si="13"/>
        <v>35</v>
      </c>
      <c r="AK60" s="58">
        <f t="shared" si="13"/>
        <v>35</v>
      </c>
      <c r="AL60" s="58">
        <f t="shared" si="13"/>
        <v>35</v>
      </c>
      <c r="AM60" s="58">
        <f t="shared" si="13"/>
        <v>35</v>
      </c>
      <c r="AN60" s="58">
        <f t="shared" si="13"/>
        <v>35</v>
      </c>
      <c r="AO60" s="58">
        <f t="shared" si="13"/>
        <v>35</v>
      </c>
      <c r="AP60" s="58">
        <f t="shared" si="13"/>
        <v>35</v>
      </c>
      <c r="AQ60" s="58">
        <f t="shared" si="13"/>
        <v>35</v>
      </c>
      <c r="AR60" s="58">
        <f t="shared" si="13"/>
        <v>35</v>
      </c>
      <c r="AS60" s="58">
        <f t="shared" si="13"/>
        <v>35</v>
      </c>
      <c r="AT60" s="58">
        <f t="shared" si="13"/>
        <v>35</v>
      </c>
      <c r="AU60" s="58">
        <f>AU12+AU14+AU16+AU18+AU20+AU22+AU24+AU26+AU28+AU30+AU32+AU34+AU36+AU42+AU52+AU56</f>
        <v>35</v>
      </c>
      <c r="AV60" s="58">
        <f>AV12+AV14+AV16+AV18+AV20+AV22+AV24+AV26+AV28+AV30+AV32+AV34+AV36+AV42+AV44+AV46+AV52+AV56</f>
        <v>5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6">
        <f>SUM(E60:BE60)</f>
        <v>1440</v>
      </c>
      <c r="BG60" s="6"/>
    </row>
    <row r="61" spans="1:59" ht="12.75">
      <c r="A61" s="150"/>
      <c r="B61" s="155" t="s">
        <v>25</v>
      </c>
      <c r="C61" s="155"/>
      <c r="D61" s="155"/>
      <c r="E61" s="11">
        <f>E13+E15+E17+E19+E21+E23+E25+E27+E29+E31+E33+E35+E37+E43+E45+E47+E53+E55</f>
        <v>18</v>
      </c>
      <c r="F61" s="11">
        <f aca="true" t="shared" si="14" ref="F61:AV61">F13+F15+F17+F19+F21+F23+F25+F27+F29+F31+F33+F35+F37+F43+F45+F47+F53+F55</f>
        <v>18</v>
      </c>
      <c r="G61" s="11">
        <f t="shared" si="14"/>
        <v>18</v>
      </c>
      <c r="H61" s="11">
        <f t="shared" si="14"/>
        <v>18</v>
      </c>
      <c r="I61" s="11">
        <f t="shared" si="14"/>
        <v>18</v>
      </c>
      <c r="J61" s="11">
        <f t="shared" si="14"/>
        <v>18</v>
      </c>
      <c r="K61" s="11">
        <f t="shared" si="14"/>
        <v>18</v>
      </c>
      <c r="L61" s="11">
        <f t="shared" si="14"/>
        <v>18</v>
      </c>
      <c r="M61" s="11">
        <f t="shared" si="14"/>
        <v>18</v>
      </c>
      <c r="N61" s="11">
        <f t="shared" si="14"/>
        <v>18</v>
      </c>
      <c r="O61" s="11">
        <f t="shared" si="14"/>
        <v>18</v>
      </c>
      <c r="P61" s="11">
        <f t="shared" si="14"/>
        <v>18</v>
      </c>
      <c r="Q61" s="11">
        <f t="shared" si="14"/>
        <v>18</v>
      </c>
      <c r="R61" s="11">
        <f t="shared" si="14"/>
        <v>18</v>
      </c>
      <c r="S61" s="11">
        <f t="shared" si="14"/>
        <v>18</v>
      </c>
      <c r="T61" s="11">
        <f t="shared" si="14"/>
        <v>18</v>
      </c>
      <c r="U61" s="11">
        <f t="shared" si="14"/>
        <v>18</v>
      </c>
      <c r="V61" s="39">
        <f t="shared" si="14"/>
        <v>0</v>
      </c>
      <c r="W61" s="39">
        <f t="shared" si="14"/>
        <v>0</v>
      </c>
      <c r="X61" s="58">
        <f t="shared" si="14"/>
        <v>18</v>
      </c>
      <c r="Y61" s="58">
        <f t="shared" si="14"/>
        <v>18</v>
      </c>
      <c r="Z61" s="58">
        <f t="shared" si="14"/>
        <v>18</v>
      </c>
      <c r="AA61" s="58">
        <f t="shared" si="14"/>
        <v>18</v>
      </c>
      <c r="AB61" s="58">
        <f t="shared" si="14"/>
        <v>18</v>
      </c>
      <c r="AC61" s="58">
        <f t="shared" si="14"/>
        <v>18</v>
      </c>
      <c r="AD61" s="58">
        <f t="shared" si="14"/>
        <v>18</v>
      </c>
      <c r="AE61" s="58">
        <f t="shared" si="14"/>
        <v>18</v>
      </c>
      <c r="AF61" s="58">
        <f t="shared" si="14"/>
        <v>18</v>
      </c>
      <c r="AG61" s="58">
        <f t="shared" si="14"/>
        <v>18</v>
      </c>
      <c r="AH61" s="58">
        <f t="shared" si="14"/>
        <v>18</v>
      </c>
      <c r="AI61" s="58">
        <f t="shared" si="14"/>
        <v>18</v>
      </c>
      <c r="AJ61" s="58">
        <f t="shared" si="14"/>
        <v>18</v>
      </c>
      <c r="AK61" s="58">
        <f t="shared" si="14"/>
        <v>18</v>
      </c>
      <c r="AL61" s="58">
        <f t="shared" si="14"/>
        <v>18</v>
      </c>
      <c r="AM61" s="58">
        <f t="shared" si="14"/>
        <v>18</v>
      </c>
      <c r="AN61" s="58">
        <f t="shared" si="14"/>
        <v>18</v>
      </c>
      <c r="AO61" s="58">
        <f t="shared" si="14"/>
        <v>15</v>
      </c>
      <c r="AP61" s="58">
        <f t="shared" si="14"/>
        <v>15</v>
      </c>
      <c r="AQ61" s="58">
        <f t="shared" si="14"/>
        <v>15</v>
      </c>
      <c r="AR61" s="58">
        <f t="shared" si="14"/>
        <v>15</v>
      </c>
      <c r="AS61" s="58">
        <f t="shared" si="14"/>
        <v>15</v>
      </c>
      <c r="AT61" s="58">
        <f t="shared" si="14"/>
        <v>15</v>
      </c>
      <c r="AU61" s="58">
        <f t="shared" si="14"/>
        <v>3</v>
      </c>
      <c r="AV61" s="58">
        <f t="shared" si="14"/>
        <v>2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6"/>
      <c r="BG61" s="6">
        <f>BG13+BG15+BG17+BG19+BG21+BG23+BG25+BG27+BG29+BG31+BG33+BG35+BG37+BG43+BG45+BG47+BG53+BG55</f>
        <v>707</v>
      </c>
    </row>
    <row r="62" spans="1:59" ht="12.75">
      <c r="A62" s="151"/>
      <c r="B62" s="155" t="s">
        <v>19</v>
      </c>
      <c r="C62" s="155"/>
      <c r="D62" s="155"/>
      <c r="E62" s="11">
        <f>E60+E61</f>
        <v>53</v>
      </c>
      <c r="F62" s="11">
        <f aca="true" t="shared" si="15" ref="F62:AV62">F60+F61</f>
        <v>53</v>
      </c>
      <c r="G62" s="11">
        <f t="shared" si="15"/>
        <v>53</v>
      </c>
      <c r="H62" s="11">
        <f t="shared" si="15"/>
        <v>53</v>
      </c>
      <c r="I62" s="11">
        <f t="shared" si="15"/>
        <v>53</v>
      </c>
      <c r="J62" s="11">
        <f t="shared" si="15"/>
        <v>53</v>
      </c>
      <c r="K62" s="11">
        <f t="shared" si="15"/>
        <v>53</v>
      </c>
      <c r="L62" s="11">
        <f t="shared" si="15"/>
        <v>53</v>
      </c>
      <c r="M62" s="11">
        <f t="shared" si="15"/>
        <v>53</v>
      </c>
      <c r="N62" s="11">
        <f t="shared" si="15"/>
        <v>53</v>
      </c>
      <c r="O62" s="11">
        <f t="shared" si="15"/>
        <v>53</v>
      </c>
      <c r="P62" s="11">
        <f t="shared" si="15"/>
        <v>53</v>
      </c>
      <c r="Q62" s="11">
        <f t="shared" si="15"/>
        <v>53</v>
      </c>
      <c r="R62" s="11">
        <f t="shared" si="15"/>
        <v>53</v>
      </c>
      <c r="S62" s="11">
        <f t="shared" si="15"/>
        <v>53</v>
      </c>
      <c r="T62" s="11">
        <f t="shared" si="15"/>
        <v>53</v>
      </c>
      <c r="U62" s="11">
        <f t="shared" si="15"/>
        <v>53</v>
      </c>
      <c r="V62" s="39">
        <v>0</v>
      </c>
      <c r="W62" s="39">
        <f t="shared" si="15"/>
        <v>0</v>
      </c>
      <c r="X62" s="11">
        <f t="shared" si="15"/>
        <v>53</v>
      </c>
      <c r="Y62" s="11">
        <f t="shared" si="15"/>
        <v>53</v>
      </c>
      <c r="Z62" s="11">
        <f t="shared" si="15"/>
        <v>53</v>
      </c>
      <c r="AA62" s="11">
        <f t="shared" si="15"/>
        <v>53</v>
      </c>
      <c r="AB62" s="11">
        <f t="shared" si="15"/>
        <v>53</v>
      </c>
      <c r="AC62" s="11">
        <f t="shared" si="15"/>
        <v>53</v>
      </c>
      <c r="AD62" s="11">
        <f t="shared" si="15"/>
        <v>53</v>
      </c>
      <c r="AE62" s="11">
        <f t="shared" si="15"/>
        <v>53</v>
      </c>
      <c r="AF62" s="11">
        <f t="shared" si="15"/>
        <v>53</v>
      </c>
      <c r="AG62" s="11">
        <f t="shared" si="15"/>
        <v>53</v>
      </c>
      <c r="AH62" s="11">
        <f t="shared" si="15"/>
        <v>53</v>
      </c>
      <c r="AI62" s="11">
        <f t="shared" si="15"/>
        <v>53</v>
      </c>
      <c r="AJ62" s="11">
        <f t="shared" si="15"/>
        <v>53</v>
      </c>
      <c r="AK62" s="11">
        <f t="shared" si="15"/>
        <v>53</v>
      </c>
      <c r="AL62" s="11">
        <f t="shared" si="15"/>
        <v>53</v>
      </c>
      <c r="AM62" s="11">
        <f t="shared" si="15"/>
        <v>53</v>
      </c>
      <c r="AN62" s="11">
        <f t="shared" si="15"/>
        <v>53</v>
      </c>
      <c r="AO62" s="11">
        <f t="shared" si="15"/>
        <v>50</v>
      </c>
      <c r="AP62" s="11">
        <f t="shared" si="15"/>
        <v>50</v>
      </c>
      <c r="AQ62" s="11">
        <f t="shared" si="15"/>
        <v>50</v>
      </c>
      <c r="AR62" s="11">
        <f t="shared" si="15"/>
        <v>50</v>
      </c>
      <c r="AS62" s="11">
        <f t="shared" si="15"/>
        <v>50</v>
      </c>
      <c r="AT62" s="11">
        <f t="shared" si="15"/>
        <v>50</v>
      </c>
      <c r="AU62" s="11">
        <f t="shared" si="15"/>
        <v>38</v>
      </c>
      <c r="AV62" s="11">
        <f t="shared" si="15"/>
        <v>7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162">
        <f>BF60+BG61</f>
        <v>2147</v>
      </c>
      <c r="BG62" s="163"/>
    </row>
  </sheetData>
  <sheetProtection/>
  <mergeCells count="78">
    <mergeCell ref="AW5:BA5"/>
    <mergeCell ref="AW4:BA4"/>
    <mergeCell ref="V4:Z4"/>
    <mergeCell ref="AA4:AD4"/>
    <mergeCell ref="AE4:AH4"/>
    <mergeCell ref="AI4:AM4"/>
    <mergeCell ref="AN4:AQ4"/>
    <mergeCell ref="AR4:AV4"/>
    <mergeCell ref="V5:W5"/>
    <mergeCell ref="A1:BG1"/>
    <mergeCell ref="B62:D62"/>
    <mergeCell ref="BF62:BG62"/>
    <mergeCell ref="B58:B59"/>
    <mergeCell ref="C58:C59"/>
    <mergeCell ref="B50:B51"/>
    <mergeCell ref="C50:C51"/>
    <mergeCell ref="B52:B53"/>
    <mergeCell ref="C52:C53"/>
    <mergeCell ref="B60:D60"/>
    <mergeCell ref="B61:D61"/>
    <mergeCell ref="B42:B43"/>
    <mergeCell ref="C42:C43"/>
    <mergeCell ref="B48:B49"/>
    <mergeCell ref="C48:C49"/>
    <mergeCell ref="B54:B55"/>
    <mergeCell ref="C54:C55"/>
    <mergeCell ref="C46:C47"/>
    <mergeCell ref="B46:B47"/>
    <mergeCell ref="B22:B23"/>
    <mergeCell ref="C22:C23"/>
    <mergeCell ref="B32:B33"/>
    <mergeCell ref="C32:C33"/>
    <mergeCell ref="B36:B37"/>
    <mergeCell ref="C36:C37"/>
    <mergeCell ref="B30:B31"/>
    <mergeCell ref="C30:C31"/>
    <mergeCell ref="B24:B25"/>
    <mergeCell ref="C24:C25"/>
    <mergeCell ref="B28:B29"/>
    <mergeCell ref="C28:C29"/>
    <mergeCell ref="C26:C27"/>
    <mergeCell ref="B26:B27"/>
    <mergeCell ref="A10:A62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BF5:BF9"/>
    <mergeCell ref="BG5:BG9"/>
    <mergeCell ref="E6:BE6"/>
    <mergeCell ref="E8:AW8"/>
    <mergeCell ref="AX8:BE8"/>
    <mergeCell ref="C18:C19"/>
    <mergeCell ref="BB4:BE4"/>
    <mergeCell ref="A5:A9"/>
    <mergeCell ref="B5:B9"/>
    <mergeCell ref="C5:C9"/>
    <mergeCell ref="D5:D9"/>
    <mergeCell ref="BB5:BE5"/>
    <mergeCell ref="E4:I4"/>
    <mergeCell ref="J4:N4"/>
    <mergeCell ref="O4:R4"/>
    <mergeCell ref="S4:U4"/>
    <mergeCell ref="B20:B21"/>
    <mergeCell ref="C20:C21"/>
    <mergeCell ref="B34:B35"/>
    <mergeCell ref="C34:C35"/>
    <mergeCell ref="B44:B45"/>
    <mergeCell ref="C44:C45"/>
    <mergeCell ref="B40:B41"/>
    <mergeCell ref="C40:C41"/>
    <mergeCell ref="B38:B39"/>
    <mergeCell ref="C38:C39"/>
  </mergeCells>
  <printOptions/>
  <pageMargins left="0.7086614173228347" right="0.31496062992125984" top="0.5511811023622047" bottom="0.35433070866141736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2020-10-09T10:06:56Z</cp:lastPrinted>
  <dcterms:created xsi:type="dcterms:W3CDTF">2011-01-28T09:41:23Z</dcterms:created>
  <dcterms:modified xsi:type="dcterms:W3CDTF">2020-10-13T16:24:12Z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