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315" windowHeight="7815" tabRatio="732" activeTab="0"/>
  </bookViews>
  <sheets>
    <sheet name="титул" sheetId="1" r:id="rId1"/>
    <sheet name="план учебного  процесса" sheetId="2" r:id="rId2"/>
    <sheet name="учебный график" sheetId="3" r:id="rId3"/>
    <sheet name="учебный (2)" sheetId="4" state="hidden" r:id="rId4"/>
    <sheet name="учебный (3)" sheetId="5" state="hidden" r:id="rId5"/>
    <sheet name="аттестации (2)" sheetId="6" state="hidden" r:id="rId6"/>
    <sheet name="аттестации (3)" sheetId="7" state="hidden" r:id="rId7"/>
  </sheets>
  <definedNames>
    <definedName name="_ftn1" localSheetId="3">'учебный (2)'!$A$99</definedName>
    <definedName name="_ftn1" localSheetId="4">'учебный (3)'!$A$80</definedName>
    <definedName name="_ftn1" localSheetId="2">'учебный график'!$A$92</definedName>
    <definedName name="_ftnref1" localSheetId="3">'учебный (2)'!$BE$3</definedName>
    <definedName name="_ftnref1" localSheetId="4">'учебный (3)'!$AA$3</definedName>
    <definedName name="_ftnref1" localSheetId="2">'учебный график'!$BF$5</definedName>
  </definedNames>
  <calcPr fullCalcOnLoad="1"/>
</workbook>
</file>

<file path=xl/sharedStrings.xml><?xml version="1.0" encoding="utf-8"?>
<sst xmlns="http://schemas.openxmlformats.org/spreadsheetml/2006/main" count="942" uniqueCount="372">
  <si>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</si>
  <si>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</si>
  <si>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</si>
  <si>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</si>
  <si>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</si>
  <si>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</si>
  <si>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</si>
  <si>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</si>
  <si>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</si>
  <si>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</si>
  <si>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</si>
  <si>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</si>
  <si>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</si>
  <si>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</si>
  <si>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ОП. 00</t>
  </si>
  <si>
    <t xml:space="preserve">Общепрофессиональный  цикл </t>
  </si>
  <si>
    <t>ОП. 01</t>
  </si>
  <si>
    <t>П.00</t>
  </si>
  <si>
    <t xml:space="preserve">Профессиональный цикл </t>
  </si>
  <si>
    <t>ПМ. 00</t>
  </si>
  <si>
    <t>Профессиональные модули</t>
  </si>
  <si>
    <t>ФК.00</t>
  </si>
  <si>
    <t xml:space="preserve">Физическая культура </t>
  </si>
  <si>
    <t>Всего часов в неделю</t>
  </si>
  <si>
    <t>II курс</t>
  </si>
  <si>
    <t>ПМ.00</t>
  </si>
  <si>
    <t>Русский язык</t>
  </si>
  <si>
    <t>Литература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</si>
  <si>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</si>
  <si>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</si>
  <si>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</si>
  <si>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</si>
  <si>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каникулы</t>
  </si>
  <si>
    <t>Иностранный язык</t>
  </si>
  <si>
    <t>Обществознание (включая экономику и право)</t>
  </si>
  <si>
    <t>Химия</t>
  </si>
  <si>
    <t>Биология</t>
  </si>
  <si>
    <t>Математика</t>
  </si>
  <si>
    <t>Информатика и ИКТ</t>
  </si>
  <si>
    <t>Физика</t>
  </si>
  <si>
    <t>Кубановедение</t>
  </si>
  <si>
    <t xml:space="preserve">Основы информационных технологий   </t>
  </si>
  <si>
    <t>ОПД.02</t>
  </si>
  <si>
    <t>Основы электротехники</t>
  </si>
  <si>
    <t>ОПД. 03</t>
  </si>
  <si>
    <t>Основы электроники и цифровой схемотехники</t>
  </si>
  <si>
    <t>Охрана труда и техника безопасности</t>
  </si>
  <si>
    <t>ОПД. 05</t>
  </si>
  <si>
    <t>Экономика отрасли и предприятия</t>
  </si>
  <si>
    <t>ОПД. 06</t>
  </si>
  <si>
    <t>Безопасность жизнедеятельности</t>
  </si>
  <si>
    <t>ПМ. 01</t>
  </si>
  <si>
    <t>Обслуживание аппаратного  обечпечения персональных копьютеров, серверов, периферийных  устройст, оборудования и компьютерной оргтехники</t>
  </si>
  <si>
    <t>МДК.01.01</t>
  </si>
  <si>
    <t>Аппаратное  обеспечение  персональных компьютеров  и серверов</t>
  </si>
  <si>
    <t>Установка    и    обслуживание программного обеспечения      персональных компьютеров, серверов,      периферийных      устройств и оборудования</t>
  </si>
  <si>
    <t>ПМ. 02</t>
  </si>
  <si>
    <t>МДК.02.01</t>
  </si>
  <si>
    <t>УП. 01</t>
  </si>
  <si>
    <t>ПП. 01</t>
  </si>
  <si>
    <t>УП. 02</t>
  </si>
  <si>
    <t>ПП. 02</t>
  </si>
  <si>
    <t>Установка    и    обслуживание программного обеспечения      персональных компьютеров и серверов.</t>
  </si>
  <si>
    <t>ПМ. 03</t>
  </si>
  <si>
    <t>МДК.03.01</t>
  </si>
  <si>
    <t>УП. 03</t>
  </si>
  <si>
    <t>ПП. 03</t>
  </si>
  <si>
    <t>ПМ. 04</t>
  </si>
  <si>
    <t>МДК.04.01</t>
  </si>
  <si>
    <t>УП. 04</t>
  </si>
  <si>
    <t>ПП. 04</t>
  </si>
  <si>
    <t>Модернизация аппаратного обеспечения персональных компьютеров, серверов, периферийных устройств и оборудования</t>
  </si>
  <si>
    <t xml:space="preserve">Модернизация аппаратного обеспечения персональных компьютеров и серверов. </t>
  </si>
  <si>
    <t>Модернизация     программного обеспечения персональных        компьютеров, серверов, периферийных устройств и оборудования</t>
  </si>
  <si>
    <t>Модернизация     программного обеспечения персональных        компьютеров и серверов.</t>
  </si>
  <si>
    <t>надо</t>
  </si>
  <si>
    <t xml:space="preserve">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</si>
  <si>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</si>
  <si>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</si>
  <si>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</si>
  <si>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</si>
  <si>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</si>
  <si>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</si>
  <si>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</si>
  <si>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</si>
  <si>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</si>
  <si>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</si>
  <si>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</si>
  <si>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КАНИКУЛЫ</t>
  </si>
  <si>
    <t>неделя с праздничными  днями</t>
  </si>
  <si>
    <t>ОП.01</t>
  </si>
  <si>
    <t>ОП. 04</t>
  </si>
  <si>
    <t>4 ноября - пятница</t>
  </si>
  <si>
    <t>23февраля - четверг</t>
  </si>
  <si>
    <t>8 марта - четверг</t>
  </si>
  <si>
    <t>1 мая - вторник</t>
  </si>
  <si>
    <t>9 мая - среда</t>
  </si>
  <si>
    <t>12 июня - вторник</t>
  </si>
  <si>
    <t xml:space="preserve"> 23 апреля - понедельник родительский  день</t>
  </si>
  <si>
    <t>17 сент.</t>
  </si>
  <si>
    <t>29 окт.</t>
  </si>
  <si>
    <t xml:space="preserve">26 ноя. </t>
  </si>
  <si>
    <t>24 дек.</t>
  </si>
  <si>
    <t>29 дек - 8 янв</t>
  </si>
  <si>
    <t xml:space="preserve">21 янв. </t>
  </si>
  <si>
    <t xml:space="preserve">28 янв. </t>
  </si>
  <si>
    <t xml:space="preserve">25 фев. </t>
  </si>
  <si>
    <t>25 март.</t>
  </si>
  <si>
    <t>27 мая.</t>
  </si>
  <si>
    <t>ОП. 02</t>
  </si>
  <si>
    <t>Учебная  практика</t>
  </si>
  <si>
    <t>5 ноября - понедельник</t>
  </si>
  <si>
    <t>8 марта - пятница</t>
  </si>
  <si>
    <t>23февраля - суббота</t>
  </si>
  <si>
    <t>1 мая - среда</t>
  </si>
  <si>
    <t>9 мая - четверг</t>
  </si>
  <si>
    <t>12 июня - среда</t>
  </si>
  <si>
    <t>8 апреля -  родительский  день</t>
  </si>
  <si>
    <t>2 курс</t>
  </si>
  <si>
    <t>3 курс</t>
  </si>
  <si>
    <t>ПП 01</t>
  </si>
  <si>
    <t>Производственная  практика</t>
  </si>
  <si>
    <t>ПП 02</t>
  </si>
  <si>
    <t>ПП 03</t>
  </si>
  <si>
    <t>МДК. 04</t>
  </si>
  <si>
    <t>УП.04</t>
  </si>
  <si>
    <t>ПП.04</t>
  </si>
  <si>
    <t>Производственная практика</t>
  </si>
  <si>
    <t>МДК. 03</t>
  </si>
  <si>
    <t>Физическая культура</t>
  </si>
  <si>
    <t>16 сент.</t>
  </si>
  <si>
    <t>28 окт.</t>
  </si>
  <si>
    <t xml:space="preserve">25 ноя. </t>
  </si>
  <si>
    <t>23 дек.</t>
  </si>
  <si>
    <t>28 дек - 7 янв</t>
  </si>
  <si>
    <t xml:space="preserve">20 янв. </t>
  </si>
  <si>
    <t>аттестация</t>
  </si>
  <si>
    <t>ОП.06</t>
  </si>
  <si>
    <t>Безопасность  жизнедеятельности</t>
  </si>
  <si>
    <t>МДК. 01.01</t>
  </si>
  <si>
    <t>Русский  язык</t>
  </si>
  <si>
    <t>Иностранный  язык</t>
  </si>
  <si>
    <t>Обществознание (включая  экономику  и право)</t>
  </si>
  <si>
    <t>Физическая  культура</t>
  </si>
  <si>
    <t>Информатика  и ИКТ</t>
  </si>
  <si>
    <t xml:space="preserve">Общепрофессиональный цикл  </t>
  </si>
  <si>
    <t>ПМ. 01.</t>
  </si>
  <si>
    <t>Обслуживание аппаратного  обеспечения персональных компьютеров, серверов, периферийных   устройств, оборудования  и компьютерной  оргтехники</t>
  </si>
  <si>
    <t>МДК 01.01</t>
  </si>
  <si>
    <t>Аппаратное  обеспечение персональных  компьютеров  и серверов</t>
  </si>
  <si>
    <t>УП 01</t>
  </si>
  <si>
    <t>ПМ.02</t>
  </si>
  <si>
    <t>МДК 02.01</t>
  </si>
  <si>
    <t>УП 02</t>
  </si>
  <si>
    <t>МДК 03.01</t>
  </si>
  <si>
    <t>МДК 04.01</t>
  </si>
  <si>
    <t>Установка  и обслуживание  программного  обеспечения персональных компьютеров, серверов, периферийных устройств и оборудования</t>
  </si>
  <si>
    <t>ПМ 03</t>
  </si>
  <si>
    <t>Установка  и обслуживание  программного  обеспечения персональных компьютеров и серверов.</t>
  </si>
  <si>
    <t>Модернизация  аппаратного  обеспечения персональных  компьютеров, серверов, периферийных  устройств  и оборудования</t>
  </si>
  <si>
    <t>Модернизация  аппаратного  обеспечения персональных  компьютеров и серверов.</t>
  </si>
  <si>
    <t>УП 03</t>
  </si>
  <si>
    <t>ПМ 04</t>
  </si>
  <si>
    <t>Модернизация  программного  обеспечения персональных  компьютеров, серверов, периферийных  устройств  и оборудования</t>
  </si>
  <si>
    <t>Модернизация  программного обеспечения персональных  компьютеров и серверов.</t>
  </si>
  <si>
    <t>УП 04</t>
  </si>
  <si>
    <t>ПП 04</t>
  </si>
  <si>
    <t>Э</t>
  </si>
  <si>
    <t>З</t>
  </si>
  <si>
    <t>-/-/1</t>
  </si>
  <si>
    <t>1/-/-</t>
  </si>
  <si>
    <t>-/-/-</t>
  </si>
  <si>
    <t>Всего аттестаций  в неделю</t>
  </si>
  <si>
    <t>1/-/1</t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</si>
  <si>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</t>
    </r>
  </si>
  <si>
    <t>ДЗ</t>
  </si>
  <si>
    <t>-/1/-</t>
  </si>
  <si>
    <t>ГИА 00</t>
  </si>
  <si>
    <t>Государственная  итоговая  аттестация</t>
  </si>
  <si>
    <t>ПВКР</t>
  </si>
  <si>
    <t>ЗПР</t>
  </si>
  <si>
    <t>ПМ 01</t>
  </si>
  <si>
    <t>ПМ 02</t>
  </si>
  <si>
    <t>Экономика организации</t>
  </si>
  <si>
    <t>ОП 02</t>
  </si>
  <si>
    <t>ОП 06</t>
  </si>
  <si>
    <t>номера календарных недель</t>
  </si>
  <si>
    <t>формы промежуточной аттестации</t>
  </si>
  <si>
    <t>ОП 03</t>
  </si>
  <si>
    <t>ОП 05</t>
  </si>
  <si>
    <t>условные  обозначения</t>
  </si>
  <si>
    <t>Э - экзамен</t>
  </si>
  <si>
    <t>ДЗ - дифференцированный  зачет</t>
  </si>
  <si>
    <t>З - зачет</t>
  </si>
  <si>
    <t>ПВКР - подготовка к выпускной квалификационной  работе</t>
  </si>
  <si>
    <t>ЗПР - защита  письменной экзаменационной работы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</si>
  <si>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</si>
  <si>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</si>
  <si>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</si>
  <si>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аудиторной нагрузки по курсам и семестрам/триместрам] (час. в семестр/триместр)</t>
  </si>
  <si>
    <t>максимальная</t>
  </si>
  <si>
    <t xml:space="preserve">самостоятельная 
учебная работа </t>
  </si>
  <si>
    <t>Обязательная аудиторная</t>
  </si>
  <si>
    <t>III курс</t>
  </si>
  <si>
    <t>в т. ч. лаб. и практ. занятий</t>
  </si>
  <si>
    <t>1 сем./ трим.</t>
  </si>
  <si>
    <t>2 сем./ трим.</t>
  </si>
  <si>
    <t>3 сем./ трим.</t>
  </si>
  <si>
    <t>4 сем./ трим.</t>
  </si>
  <si>
    <t>5 сем./ трим.</t>
  </si>
  <si>
    <t>6 сем./ трим.</t>
  </si>
  <si>
    <t>нед.</t>
  </si>
  <si>
    <t>ОП.00</t>
  </si>
  <si>
    <t xml:space="preserve">Общепрофессиональный цикл </t>
  </si>
  <si>
    <t>ПМ.01</t>
  </si>
  <si>
    <t>УП.01</t>
  </si>
  <si>
    <t>ПП.01</t>
  </si>
  <si>
    <t>–,–,–,З,ДЗ</t>
  </si>
  <si>
    <t>нед негрузка</t>
  </si>
  <si>
    <t>ГИА</t>
  </si>
  <si>
    <t>Всего</t>
  </si>
  <si>
    <t>дисциплин и МДК</t>
  </si>
  <si>
    <t>учебной практики</t>
  </si>
  <si>
    <t>экзаменов</t>
  </si>
  <si>
    <t>дифф. зачетов</t>
  </si>
  <si>
    <t>зачетов</t>
  </si>
  <si>
    <t>–,-,-,ДЗ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</si>
  <si>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</si>
  <si>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</si>
  <si>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</si>
  <si>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</si>
  <si>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</si>
  <si>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</si>
  <si>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</si>
  <si>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 08</t>
  </si>
  <si>
    <t>ОДп.10</t>
  </si>
  <si>
    <t>ОДп.11</t>
  </si>
  <si>
    <t>ОДп.12</t>
  </si>
  <si>
    <t>ОДб. 09</t>
  </si>
  <si>
    <t>ОДб. 03</t>
  </si>
  <si>
    <t>ОДб. 04</t>
  </si>
  <si>
    <t>ОДб. 05</t>
  </si>
  <si>
    <t>ОДб. 06</t>
  </si>
  <si>
    <t>ОДб. 07</t>
  </si>
  <si>
    <t>ОДб.08</t>
  </si>
  <si>
    <t>ОДб.09</t>
  </si>
  <si>
    <t>–,-,ДЗ</t>
  </si>
  <si>
    <t>Основы безопасности жизнедеятельности</t>
  </si>
  <si>
    <t>Одб.10</t>
  </si>
  <si>
    <t>ОДб.10</t>
  </si>
  <si>
    <t>3/7/3</t>
  </si>
  <si>
    <t>2/1/-</t>
  </si>
  <si>
    <t>-/-/2</t>
  </si>
  <si>
    <t>-/2/1</t>
  </si>
  <si>
    <t>2/7/2</t>
  </si>
  <si>
    <t>1/1/1</t>
  </si>
  <si>
    <t>ПА</t>
  </si>
  <si>
    <t>1/5/5</t>
  </si>
  <si>
    <t>3/6/5</t>
  </si>
  <si>
    <t>всего занятий</t>
  </si>
  <si>
    <t>ОП.02</t>
  </si>
  <si>
    <t>ОП. 03</t>
  </si>
  <si>
    <t>ОП. 05</t>
  </si>
  <si>
    <t xml:space="preserve">Всего </t>
  </si>
  <si>
    <t>–,-,-,-,ДЗ</t>
  </si>
  <si>
    <t>август</t>
  </si>
  <si>
    <t>ё</t>
  </si>
  <si>
    <t>2 июня</t>
  </si>
  <si>
    <t>2 сентября</t>
  </si>
  <si>
    <t>9 сентября</t>
  </si>
  <si>
    <t>16 сентября</t>
  </si>
  <si>
    <t>23 сентября</t>
  </si>
  <si>
    <t>30 сентября</t>
  </si>
  <si>
    <t>7 октября</t>
  </si>
  <si>
    <t>14 октября</t>
  </si>
  <si>
    <t>21 октября</t>
  </si>
  <si>
    <t>28 октября</t>
  </si>
  <si>
    <t>4 ноября</t>
  </si>
  <si>
    <t>11 ноября</t>
  </si>
  <si>
    <t>18 ноября</t>
  </si>
  <si>
    <t>25 ноября</t>
  </si>
  <si>
    <t>2 декабря</t>
  </si>
  <si>
    <t>9 декабря</t>
  </si>
  <si>
    <t>16 декабря</t>
  </si>
  <si>
    <t>23 декабря</t>
  </si>
  <si>
    <t>13 января</t>
  </si>
  <si>
    <t>20 января</t>
  </si>
  <si>
    <t>27 января</t>
  </si>
  <si>
    <t>3 февраля</t>
  </si>
  <si>
    <t>10 февраля</t>
  </si>
  <si>
    <t>17 февраля</t>
  </si>
  <si>
    <t>24 февраля</t>
  </si>
  <si>
    <t>3 марта</t>
  </si>
  <si>
    <t>10 марта</t>
  </si>
  <si>
    <t>17 марта</t>
  </si>
  <si>
    <t>24 марта</t>
  </si>
  <si>
    <t>31 марта</t>
  </si>
  <si>
    <t>7 апреля</t>
  </si>
  <si>
    <t>14 апреля</t>
  </si>
  <si>
    <t>21 апреля</t>
  </si>
  <si>
    <t>28 апреля</t>
  </si>
  <si>
    <t>5 мая</t>
  </si>
  <si>
    <t>12 мая</t>
  </si>
  <si>
    <t>19 мая</t>
  </si>
  <si>
    <t>26 мая</t>
  </si>
  <si>
    <t>9 июня</t>
  </si>
  <si>
    <t>16 июня</t>
  </si>
  <si>
    <t>23 июня</t>
  </si>
  <si>
    <t>30 июня</t>
  </si>
  <si>
    <t>Календарный график учебного процесса</t>
  </si>
  <si>
    <t xml:space="preserve">Выпускная квалификационная работа </t>
  </si>
  <si>
    <t>–,–,–,ДЗ</t>
  </si>
  <si>
    <t>3. План учебного процесса</t>
  </si>
  <si>
    <t>Основы бюджетной грамотности</t>
  </si>
  <si>
    <r>
      <t>Консультации</t>
    </r>
    <r>
      <rPr>
        <sz val="10"/>
        <rFont val="Times New Roman"/>
        <family val="1"/>
      </rPr>
      <t xml:space="preserve"> 4 часа на одного обучающегося на учебный год</t>
    </r>
  </si>
  <si>
    <t>Государственная итоговая аттестация</t>
  </si>
  <si>
    <t>Общеобразовательные учебные дисциплины</t>
  </si>
  <si>
    <t>0.00</t>
  </si>
  <si>
    <t>Базовые ОУП</t>
  </si>
  <si>
    <t>ОУД.01</t>
  </si>
  <si>
    <t>ОУД.02</t>
  </si>
  <si>
    <t>ОУД.04</t>
  </si>
  <si>
    <t>ОУД.05</t>
  </si>
  <si>
    <t>ОУД.06</t>
  </si>
  <si>
    <t>ОУД.09</t>
  </si>
  <si>
    <t>ОУД.10</t>
  </si>
  <si>
    <t>География</t>
  </si>
  <si>
    <t>Экология</t>
  </si>
  <si>
    <t>Профильные ОУП</t>
  </si>
  <si>
    <t>ОУД.03</t>
  </si>
  <si>
    <t>Математика: алгебра и начала анализа; геометрия</t>
  </si>
  <si>
    <t>ОУД.07</t>
  </si>
  <si>
    <t xml:space="preserve">Информатика </t>
  </si>
  <si>
    <t>ОУД.08</t>
  </si>
  <si>
    <t>Дополнительные ОУП</t>
  </si>
  <si>
    <t>УД.01</t>
  </si>
  <si>
    <t>УД.02</t>
  </si>
  <si>
    <t>УД.03</t>
  </si>
  <si>
    <t>Основы предпринимательской деятельности</t>
  </si>
  <si>
    <t>УД.04</t>
  </si>
  <si>
    <t>2 недели</t>
  </si>
  <si>
    <t>–,-,Э</t>
  </si>
  <si>
    <t>–,З,З,ДЗ</t>
  </si>
  <si>
    <t>–,ДЗ</t>
  </si>
  <si>
    <t>–,-,-,Э</t>
  </si>
  <si>
    <t>–,Э</t>
  </si>
  <si>
    <t xml:space="preserve">–,–,–,-,-,ДЗ </t>
  </si>
  <si>
    <t>–,–,-,-,-,Э</t>
  </si>
  <si>
    <t>Основы материаловедения</t>
  </si>
  <si>
    <t>Основы строительного черчения</t>
  </si>
  <si>
    <t>Основы технологии отделочных строительных работ</t>
  </si>
  <si>
    <t>Выполнение штукатурных работ</t>
  </si>
  <si>
    <t>Технология штукатурных работ</t>
  </si>
  <si>
    <t>ПМ.04</t>
  </si>
  <si>
    <t>Выполнение облицовочных работ плитками и плитами</t>
  </si>
  <si>
    <t>Технология облицовочных работ</t>
  </si>
  <si>
    <t>-/5/-</t>
  </si>
  <si>
    <t xml:space="preserve">Русский язык </t>
  </si>
  <si>
    <t>ОУД.11</t>
  </si>
  <si>
    <t>ОУД.12</t>
  </si>
  <si>
    <t>ОУД.13</t>
  </si>
  <si>
    <t>ОУД.14</t>
  </si>
  <si>
    <t>производственной практики</t>
  </si>
  <si>
    <t>–,-,-,-,-,ДЗ</t>
  </si>
  <si>
    <t>-/14/3</t>
  </si>
  <si>
    <t>–,–,–,-,З</t>
  </si>
  <si>
    <t>1/1/1/1</t>
  </si>
  <si>
    <t xml:space="preserve">–,–,–,-,-,З </t>
  </si>
  <si>
    <t>2/2/2/2</t>
  </si>
  <si>
    <t>2/21/5/2</t>
  </si>
  <si>
    <t>Астрономия</t>
  </si>
  <si>
    <t>Государственная итоговая аттестация: с 16.06.21 по 30.06.21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</si>
</sst>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0"/>
      <color indexed="3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32" borderId="11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2" xfId="0" applyFont="1" applyBorder="1" applyAlignment="1">
      <alignment textRotation="90"/>
    </xf>
    <xf numFmtId="0" fontId="3" fillId="0" borderId="12" xfId="0" applyFont="1" applyBorder="1" applyAlignment="1">
      <alignment textRotation="90" wrapText="1"/>
    </xf>
    <xf numFmtId="0" fontId="0" fillId="0" borderId="13" xfId="0" applyFont="1" applyBorder="1" applyAlignment="1">
      <alignment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/>
    </xf>
    <xf numFmtId="0" fontId="0" fillId="18" borderId="0" xfId="0" applyFont="1" applyFill="1" applyAlignment="1">
      <alignment/>
    </xf>
    <xf numFmtId="0" fontId="0" fillId="0" borderId="14" xfId="0" applyFont="1" applyBorder="1" applyAlignment="1">
      <alignment horizontal="center"/>
    </xf>
    <xf numFmtId="16" fontId="3" fillId="0" borderId="12" xfId="0" applyNumberFormat="1" applyFont="1" applyBorder="1" applyAlignment="1">
      <alignment textRotation="90"/>
    </xf>
    <xf numFmtId="0" fontId="0" fillId="0" borderId="0" xfId="0" applyFont="1" applyAlignment="1">
      <alignment textRotation="90"/>
    </xf>
    <xf numFmtId="16" fontId="3" fillId="0" borderId="15" xfId="0" applyNumberFormat="1" applyFont="1" applyBorder="1" applyAlignment="1">
      <alignment textRotation="90"/>
    </xf>
    <xf numFmtId="16" fontId="3" fillId="0" borderId="16" xfId="0" applyNumberFormat="1" applyFont="1" applyBorder="1" applyAlignment="1">
      <alignment textRotation="90"/>
    </xf>
    <xf numFmtId="16" fontId="3" fillId="0" borderId="17" xfId="0" applyNumberFormat="1" applyFont="1" applyBorder="1" applyAlignment="1">
      <alignment textRotation="90"/>
    </xf>
    <xf numFmtId="0" fontId="0" fillId="0" borderId="12" xfId="0" applyFont="1" applyFill="1" applyBorder="1" applyAlignment="1">
      <alignment textRotation="90"/>
    </xf>
    <xf numFmtId="16" fontId="3" fillId="0" borderId="18" xfId="0" applyNumberFormat="1" applyFont="1" applyBorder="1" applyAlignment="1">
      <alignment textRotation="90" wrapText="1"/>
    </xf>
    <xf numFmtId="16" fontId="3" fillId="0" borderId="19" xfId="0" applyNumberFormat="1" applyFont="1" applyBorder="1" applyAlignment="1">
      <alignment textRotation="90" wrapText="1"/>
    </xf>
    <xf numFmtId="16" fontId="3" fillId="0" borderId="20" xfId="0" applyNumberFormat="1" applyFont="1" applyBorder="1" applyAlignment="1">
      <alignment textRotation="90" wrapText="1"/>
    </xf>
    <xf numFmtId="0" fontId="0" fillId="33" borderId="11" xfId="0" applyFont="1" applyFill="1" applyBorder="1" applyAlignment="1">
      <alignment/>
    </xf>
    <xf numFmtId="16" fontId="3" fillId="0" borderId="20" xfId="0" applyNumberFormat="1" applyFont="1" applyBorder="1" applyAlignment="1">
      <alignment textRotation="90"/>
    </xf>
    <xf numFmtId="16" fontId="3" fillId="0" borderId="18" xfId="0" applyNumberFormat="1" applyFont="1" applyBorder="1" applyAlignment="1">
      <alignment textRotation="90"/>
    </xf>
    <xf numFmtId="16" fontId="3" fillId="0" borderId="19" xfId="0" applyNumberFormat="1" applyFont="1" applyBorder="1" applyAlignment="1">
      <alignment textRotation="90"/>
    </xf>
    <xf numFmtId="16" fontId="3" fillId="35" borderId="12" xfId="0" applyNumberFormat="1" applyFont="1" applyFill="1" applyBorder="1" applyAlignment="1">
      <alignment textRotation="90"/>
    </xf>
    <xf numFmtId="16" fontId="3" fillId="0" borderId="12" xfId="0" applyNumberFormat="1" applyFont="1" applyFill="1" applyBorder="1" applyAlignment="1">
      <alignment textRotation="90"/>
    </xf>
    <xf numFmtId="16" fontId="3" fillId="35" borderId="19" xfId="0" applyNumberFormat="1" applyFont="1" applyFill="1" applyBorder="1" applyAlignment="1">
      <alignment textRotation="90" wrapText="1"/>
    </xf>
    <xf numFmtId="0" fontId="7" fillId="0" borderId="2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7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left" wrapText="1"/>
    </xf>
    <xf numFmtId="0" fontId="3" fillId="38" borderId="11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2" fillId="32" borderId="23" xfId="0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3" fillId="0" borderId="12" xfId="0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textRotation="90"/>
    </xf>
    <xf numFmtId="0" fontId="3" fillId="0" borderId="22" xfId="0" applyFont="1" applyBorder="1" applyAlignment="1">
      <alignment/>
    </xf>
    <xf numFmtId="170" fontId="3" fillId="0" borderId="22" xfId="43" applyFont="1" applyBorder="1" applyAlignment="1">
      <alignment/>
    </xf>
    <xf numFmtId="0" fontId="3" fillId="0" borderId="22" xfId="0" applyFont="1" applyBorder="1" applyAlignment="1">
      <alignment wrapText="1"/>
    </xf>
    <xf numFmtId="0" fontId="7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horizontal="left"/>
    </xf>
    <xf numFmtId="0" fontId="2" fillId="32" borderId="27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16" fontId="3" fillId="0" borderId="29" xfId="0" applyNumberFormat="1" applyFont="1" applyBorder="1" applyAlignment="1">
      <alignment textRotation="90"/>
    </xf>
    <xf numFmtId="16" fontId="3" fillId="0" borderId="30" xfId="0" applyNumberFormat="1" applyFont="1" applyBorder="1" applyAlignment="1">
      <alignment textRotation="90"/>
    </xf>
    <xf numFmtId="16" fontId="3" fillId="0" borderId="0" xfId="0" applyNumberFormat="1" applyFont="1" applyBorder="1" applyAlignment="1">
      <alignment textRotation="90"/>
    </xf>
    <xf numFmtId="0" fontId="0" fillId="0" borderId="29" xfId="0" applyFont="1" applyFill="1" applyBorder="1" applyAlignment="1">
      <alignment textRotation="90"/>
    </xf>
    <xf numFmtId="16" fontId="3" fillId="0" borderId="31" xfId="0" applyNumberFormat="1" applyFont="1" applyBorder="1" applyAlignment="1">
      <alignment textRotation="90" wrapText="1"/>
    </xf>
    <xf numFmtId="16" fontId="3" fillId="0" borderId="32" xfId="0" applyNumberFormat="1" applyFont="1" applyBorder="1" applyAlignment="1">
      <alignment textRotation="90" wrapText="1"/>
    </xf>
    <xf numFmtId="0" fontId="3" fillId="0" borderId="29" xfId="0" applyFont="1" applyBorder="1" applyAlignment="1">
      <alignment textRotation="90" wrapText="1"/>
    </xf>
    <xf numFmtId="16" fontId="3" fillId="0" borderId="33" xfId="0" applyNumberFormat="1" applyFont="1" applyBorder="1" applyAlignment="1">
      <alignment textRotation="90" wrapText="1"/>
    </xf>
    <xf numFmtId="0" fontId="3" fillId="0" borderId="26" xfId="0" applyFont="1" applyBorder="1" applyAlignment="1">
      <alignment textRotation="90"/>
    </xf>
    <xf numFmtId="0" fontId="3" fillId="0" borderId="0" xfId="0" applyFont="1" applyBorder="1" applyAlignment="1">
      <alignment wrapText="1"/>
    </xf>
    <xf numFmtId="0" fontId="3" fillId="0" borderId="28" xfId="0" applyFont="1" applyBorder="1" applyAlignment="1">
      <alignment horizontal="center" textRotation="90" wrapText="1"/>
    </xf>
    <xf numFmtId="0" fontId="3" fillId="0" borderId="28" xfId="0" applyFont="1" applyBorder="1" applyAlignment="1">
      <alignment horizontal="center" textRotation="90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0" fontId="3" fillId="34" borderId="11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32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textRotation="90" wrapText="1"/>
    </xf>
    <xf numFmtId="0" fontId="3" fillId="0" borderId="0" xfId="0" applyFont="1" applyBorder="1" applyAlignment="1">
      <alignment horizontal="center" textRotation="90"/>
    </xf>
    <xf numFmtId="16" fontId="3" fillId="0" borderId="34" xfId="0" applyNumberFormat="1" applyFont="1" applyFill="1" applyBorder="1" applyAlignment="1">
      <alignment textRotation="90"/>
    </xf>
    <xf numFmtId="16" fontId="3" fillId="0" borderId="33" xfId="0" applyNumberFormat="1" applyFont="1" applyFill="1" applyBorder="1" applyAlignment="1">
      <alignment textRotation="90" wrapText="1"/>
    </xf>
    <xf numFmtId="16" fontId="3" fillId="0" borderId="31" xfId="0" applyNumberFormat="1" applyFont="1" applyFill="1" applyBorder="1" applyAlignment="1">
      <alignment textRotation="90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16" fontId="3" fillId="35" borderId="0" xfId="0" applyNumberFormat="1" applyFont="1" applyFill="1" applyBorder="1" applyAlignment="1">
      <alignment textRotation="90"/>
    </xf>
    <xf numFmtId="16" fontId="3" fillId="35" borderId="34" xfId="0" applyNumberFormat="1" applyFont="1" applyFill="1" applyBorder="1" applyAlignment="1">
      <alignment textRotation="90"/>
    </xf>
    <xf numFmtId="0" fontId="0" fillId="35" borderId="29" xfId="0" applyFont="1" applyFill="1" applyBorder="1" applyAlignment="1">
      <alignment textRotation="90"/>
    </xf>
    <xf numFmtId="16" fontId="3" fillId="35" borderId="33" xfId="0" applyNumberFormat="1" applyFont="1" applyFill="1" applyBorder="1" applyAlignment="1">
      <alignment textRotation="90" wrapText="1"/>
    </xf>
    <xf numFmtId="16" fontId="3" fillId="35" borderId="31" xfId="0" applyNumberFormat="1" applyFont="1" applyFill="1" applyBorder="1" applyAlignment="1">
      <alignment textRotation="90" wrapText="1"/>
    </xf>
    <xf numFmtId="16" fontId="3" fillId="35" borderId="32" xfId="0" applyNumberFormat="1" applyFont="1" applyFill="1" applyBorder="1" applyAlignment="1">
      <alignment textRotation="90" wrapText="1"/>
    </xf>
    <xf numFmtId="0" fontId="3" fillId="35" borderId="29" xfId="0" applyFont="1" applyFill="1" applyBorder="1" applyAlignment="1">
      <alignment textRotation="90" wrapText="1"/>
    </xf>
    <xf numFmtId="0" fontId="3" fillId="35" borderId="29" xfId="0" applyFont="1" applyFill="1" applyBorder="1" applyAlignment="1">
      <alignment textRotation="90"/>
    </xf>
    <xf numFmtId="16" fontId="3" fillId="35" borderId="33" xfId="0" applyNumberFormat="1" applyFont="1" applyFill="1" applyBorder="1" applyAlignment="1">
      <alignment textRotation="90"/>
    </xf>
    <xf numFmtId="16" fontId="3" fillId="35" borderId="31" xfId="0" applyNumberFormat="1" applyFont="1" applyFill="1" applyBorder="1" applyAlignment="1">
      <alignment textRotation="90"/>
    </xf>
    <xf numFmtId="16" fontId="3" fillId="35" borderId="32" xfId="0" applyNumberFormat="1" applyFont="1" applyFill="1" applyBorder="1" applyAlignment="1">
      <alignment textRotation="90"/>
    </xf>
    <xf numFmtId="16" fontId="3" fillId="35" borderId="29" xfId="0" applyNumberFormat="1" applyFont="1" applyFill="1" applyBorder="1" applyAlignment="1">
      <alignment textRotation="90"/>
    </xf>
    <xf numFmtId="16" fontId="3" fillId="0" borderId="29" xfId="0" applyNumberFormat="1" applyFont="1" applyFill="1" applyBorder="1" applyAlignment="1">
      <alignment textRotation="90"/>
    </xf>
    <xf numFmtId="0" fontId="3" fillId="0" borderId="26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12" fillId="0" borderId="0" xfId="0" applyFont="1" applyAlignment="1">
      <alignment/>
    </xf>
    <xf numFmtId="49" fontId="0" fillId="32" borderId="11" xfId="0" applyNumberFormat="1" applyFill="1" applyBorder="1" applyAlignment="1">
      <alignment/>
    </xf>
    <xf numFmtId="0" fontId="0" fillId="32" borderId="11" xfId="0" applyFill="1" applyBorder="1" applyAlignment="1">
      <alignment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" fillId="35" borderId="29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/>
    </xf>
    <xf numFmtId="0" fontId="3" fillId="39" borderId="11" xfId="0" applyFont="1" applyFill="1" applyBorder="1" applyAlignment="1">
      <alignment horizontal="center"/>
    </xf>
    <xf numFmtId="16" fontId="3" fillId="35" borderId="20" xfId="0" applyNumberFormat="1" applyFont="1" applyFill="1" applyBorder="1" applyAlignment="1">
      <alignment textRotation="90" wrapText="1"/>
    </xf>
    <xf numFmtId="16" fontId="3" fillId="35" borderId="20" xfId="0" applyNumberFormat="1" applyFont="1" applyFill="1" applyBorder="1" applyAlignment="1">
      <alignment textRotation="90"/>
    </xf>
    <xf numFmtId="16" fontId="3" fillId="35" borderId="18" xfId="0" applyNumberFormat="1" applyFont="1" applyFill="1" applyBorder="1" applyAlignment="1">
      <alignment textRotation="90"/>
    </xf>
    <xf numFmtId="16" fontId="3" fillId="35" borderId="19" xfId="0" applyNumberFormat="1" applyFont="1" applyFill="1" applyBorder="1" applyAlignment="1">
      <alignment textRotation="90"/>
    </xf>
    <xf numFmtId="0" fontId="3" fillId="35" borderId="12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2" xfId="0" applyFont="1" applyFill="1" applyBorder="1" applyAlignment="1">
      <alignment textRotation="90" wrapText="1"/>
    </xf>
    <xf numFmtId="0" fontId="0" fillId="35" borderId="0" xfId="0" applyFill="1" applyAlignment="1">
      <alignment/>
    </xf>
    <xf numFmtId="16" fontId="3" fillId="35" borderId="11" xfId="0" applyNumberFormat="1" applyFont="1" applyFill="1" applyBorder="1" applyAlignment="1">
      <alignment textRotation="90" wrapText="1"/>
    </xf>
    <xf numFmtId="0" fontId="3" fillId="33" borderId="11" xfId="0" applyFont="1" applyFill="1" applyBorder="1" applyAlignment="1">
      <alignment textRotation="90" wrapText="1"/>
    </xf>
    <xf numFmtId="0" fontId="3" fillId="0" borderId="29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textRotation="90" wrapText="1"/>
    </xf>
    <xf numFmtId="0" fontId="3" fillId="35" borderId="11" xfId="0" applyFont="1" applyFill="1" applyBorder="1" applyAlignment="1">
      <alignment textRotation="90"/>
    </xf>
    <xf numFmtId="0" fontId="0" fillId="0" borderId="35" xfId="0" applyFont="1" applyBorder="1" applyAlignment="1">
      <alignment/>
    </xf>
    <xf numFmtId="0" fontId="3" fillId="0" borderId="11" xfId="0" applyFont="1" applyBorder="1" applyAlignment="1">
      <alignment textRotation="90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41" borderId="12" xfId="0" applyFont="1" applyFill="1" applyBorder="1" applyAlignment="1">
      <alignment textRotation="90" wrapText="1"/>
    </xf>
    <xf numFmtId="16" fontId="3" fillId="0" borderId="11" xfId="0" applyNumberFormat="1" applyFont="1" applyBorder="1" applyAlignment="1">
      <alignment textRotation="90"/>
    </xf>
    <xf numFmtId="0" fontId="7" fillId="35" borderId="11" xfId="0" applyFont="1" applyFill="1" applyBorder="1" applyAlignment="1">
      <alignment textRotation="90"/>
    </xf>
    <xf numFmtId="16" fontId="3" fillId="0" borderId="11" xfId="0" applyNumberFormat="1" applyFont="1" applyBorder="1" applyAlignment="1">
      <alignment textRotation="90" wrapText="1"/>
    </xf>
    <xf numFmtId="0" fontId="3" fillId="0" borderId="11" xfId="0" applyFont="1" applyBorder="1" applyAlignment="1">
      <alignment textRotation="90" wrapText="1"/>
    </xf>
    <xf numFmtId="16" fontId="3" fillId="0" borderId="11" xfId="0" applyNumberFormat="1" applyFont="1" applyFill="1" applyBorder="1" applyAlignment="1">
      <alignment textRotation="90" wrapText="1"/>
    </xf>
    <xf numFmtId="0" fontId="2" fillId="0" borderId="11" xfId="0" applyFont="1" applyBorder="1" applyAlignment="1">
      <alignment horizontal="center" wrapText="1"/>
    </xf>
    <xf numFmtId="16" fontId="3" fillId="35" borderId="11" xfId="0" applyNumberFormat="1" applyFont="1" applyFill="1" applyBorder="1" applyAlignment="1">
      <alignment textRotation="90"/>
    </xf>
    <xf numFmtId="0" fontId="3" fillId="42" borderId="11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 wrapText="1"/>
    </xf>
    <xf numFmtId="0" fontId="51" fillId="0" borderId="11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3" fillId="40" borderId="11" xfId="0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/>
    </xf>
    <xf numFmtId="0" fontId="3" fillId="43" borderId="11" xfId="0" applyFont="1" applyFill="1" applyBorder="1" applyAlignment="1">
      <alignment horizontal="center"/>
    </xf>
    <xf numFmtId="49" fontId="12" fillId="0" borderId="11" xfId="42" applyNumberFormat="1" applyFont="1" applyFill="1" applyBorder="1" applyAlignment="1" applyProtection="1">
      <alignment horizontal="center" vertical="center" wrapText="1"/>
      <protection/>
    </xf>
    <xf numFmtId="49" fontId="12" fillId="0" borderId="11" xfId="42" applyNumberFormat="1" applyFont="1" applyFill="1" applyBorder="1" applyAlignment="1" applyProtection="1">
      <alignment horizontal="center" vertical="top" wrapText="1"/>
      <protection/>
    </xf>
    <xf numFmtId="0" fontId="8" fillId="0" borderId="29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textRotation="90"/>
    </xf>
    <xf numFmtId="0" fontId="0" fillId="0" borderId="0" xfId="0" applyFont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3" fillId="0" borderId="42" xfId="0" applyFont="1" applyBorder="1" applyAlignment="1">
      <alignment horizontal="left" wrapText="1"/>
    </xf>
    <xf numFmtId="0" fontId="2" fillId="32" borderId="11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vertical="top" wrapText="1"/>
    </xf>
    <xf numFmtId="0" fontId="3" fillId="32" borderId="43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2" fillId="0" borderId="11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wrapText="1"/>
    </xf>
    <xf numFmtId="0" fontId="7" fillId="0" borderId="2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4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0" fontId="3" fillId="0" borderId="43" xfId="0" applyFont="1" applyBorder="1" applyAlignment="1">
      <alignment horizontal="center" textRotation="90"/>
    </xf>
    <xf numFmtId="0" fontId="3" fillId="0" borderId="44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  <xf numFmtId="0" fontId="7" fillId="0" borderId="3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2" fillId="0" borderId="24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7" fillId="0" borderId="2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0" fillId="0" borderId="5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53" xfId="0" applyFont="1" applyFill="1" applyBorder="1" applyAlignment="1">
      <alignment horizontal="center"/>
    </xf>
    <xf numFmtId="0" fontId="0" fillId="35" borderId="52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horizontal="left"/>
    </xf>
    <xf numFmtId="0" fontId="0" fillId="0" borderId="55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textRotation="90"/>
    </xf>
    <xf numFmtId="16" fontId="3" fillId="0" borderId="20" xfId="0" applyNumberFormat="1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wrapText="1"/>
    </xf>
    <xf numFmtId="0" fontId="2" fillId="0" borderId="23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8" fillId="0" borderId="24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3" fillId="0" borderId="20" xfId="0" applyFont="1" applyBorder="1" applyAlignment="1">
      <alignment horizont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2" fillId="32" borderId="39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center" wrapText="1"/>
    </xf>
    <xf numFmtId="0" fontId="2" fillId="32" borderId="56" xfId="0" applyFont="1" applyFill="1" applyBorder="1" applyAlignment="1">
      <alignment horizontal="center" wrapText="1"/>
    </xf>
    <xf numFmtId="0" fontId="2" fillId="32" borderId="28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2" fillId="32" borderId="49" xfId="0" applyFont="1" applyFill="1" applyBorder="1" applyAlignment="1">
      <alignment horizontal="center"/>
    </xf>
    <xf numFmtId="0" fontId="2" fillId="32" borderId="50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vertical="center" textRotation="90" wrapText="1"/>
    </xf>
    <xf numFmtId="0" fontId="3" fillId="35" borderId="33" xfId="0" applyFont="1" applyFill="1" applyBorder="1" applyAlignment="1">
      <alignment horizontal="center" textRotation="90" wrapText="1"/>
    </xf>
    <xf numFmtId="0" fontId="3" fillId="35" borderId="31" xfId="0" applyFont="1" applyFill="1" applyBorder="1" applyAlignment="1">
      <alignment horizontal="center" textRotation="90" wrapText="1"/>
    </xf>
    <xf numFmtId="0" fontId="2" fillId="32" borderId="53" xfId="0" applyFont="1" applyFill="1" applyBorder="1" applyAlignment="1">
      <alignment/>
    </xf>
    <xf numFmtId="0" fontId="2" fillId="32" borderId="26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16" fontId="3" fillId="0" borderId="43" xfId="0" applyNumberFormat="1" applyFont="1" applyBorder="1" applyAlignment="1">
      <alignment horizontal="center"/>
    </xf>
    <xf numFmtId="16" fontId="3" fillId="0" borderId="44" xfId="0" applyNumberFormat="1" applyFont="1" applyBorder="1" applyAlignment="1">
      <alignment horizontal="center"/>
    </xf>
    <xf numFmtId="16" fontId="3" fillId="0" borderId="22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textRotation="90" wrapText="1"/>
    </xf>
    <xf numFmtId="0" fontId="2" fillId="0" borderId="60" xfId="0" applyFont="1" applyBorder="1" applyAlignment="1">
      <alignment horizontal="center" textRotation="90" wrapText="1"/>
    </xf>
    <xf numFmtId="0" fontId="2" fillId="0" borderId="57" xfId="0" applyFont="1" applyBorder="1" applyAlignment="1">
      <alignment horizontal="center" textRotation="90" wrapText="1"/>
    </xf>
    <xf numFmtId="0" fontId="3" fillId="40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3" fillId="0" borderId="33" xfId="0" applyFont="1" applyBorder="1" applyAlignment="1">
      <alignment horizontal="center" textRotation="90" wrapText="1"/>
    </xf>
    <xf numFmtId="0" fontId="3" fillId="0" borderId="31" xfId="0" applyFont="1" applyBorder="1" applyAlignment="1">
      <alignment horizontal="center" textRotation="90" wrapText="1"/>
    </xf>
    <xf numFmtId="0" fontId="3" fillId="0" borderId="4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9</xdr:col>
      <xdr:colOff>219075</xdr:colOff>
      <xdr:row>48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362700" cy="777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43" sqref="K4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T6" sqref="T6"/>
    </sheetView>
  </sheetViews>
  <sheetFormatPr defaultColWidth="9.00390625" defaultRowHeight="12.75"/>
  <cols>
    <col min="2" max="2" width="39.75390625" style="0" customWidth="1"/>
    <col min="3" max="3" width="10.75390625" style="0" customWidth="1"/>
    <col min="4" max="4" width="7.125" style="0" customWidth="1"/>
    <col min="5" max="5" width="6.75390625" style="0" customWidth="1"/>
    <col min="6" max="6" width="6.875" style="0" customWidth="1"/>
    <col min="7" max="7" width="10.75390625" style="0" customWidth="1"/>
    <col min="8" max="8" width="7.25390625" style="0" customWidth="1"/>
    <col min="9" max="9" width="6.125" style="0" customWidth="1"/>
    <col min="10" max="10" width="7.625" style="0" hidden="1" customWidth="1"/>
    <col min="11" max="11" width="6.125" style="0" customWidth="1"/>
    <col min="12" max="12" width="6.25390625" style="0" customWidth="1"/>
    <col min="13" max="13" width="7.00390625" style="0" hidden="1" customWidth="1"/>
    <col min="14" max="14" width="6.75390625" style="0" customWidth="1"/>
    <col min="15" max="15" width="8.125" style="0" customWidth="1"/>
    <col min="17" max="22" width="4.00390625" style="0" bestFit="1" customWidth="1"/>
  </cols>
  <sheetData>
    <row r="1" spans="2:13" ht="15.75">
      <c r="B1" s="232" t="s">
        <v>312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165"/>
    </row>
    <row r="2" spans="1:15" ht="40.5" customHeight="1">
      <c r="A2" s="234" t="s">
        <v>1</v>
      </c>
      <c r="B2" s="235" t="s">
        <v>196</v>
      </c>
      <c r="C2" s="236" t="s">
        <v>197</v>
      </c>
      <c r="D2" s="239" t="s">
        <v>198</v>
      </c>
      <c r="E2" s="239"/>
      <c r="F2" s="239"/>
      <c r="G2" s="239"/>
      <c r="H2" s="242" t="s">
        <v>199</v>
      </c>
      <c r="I2" s="242"/>
      <c r="J2" s="242"/>
      <c r="K2" s="242"/>
      <c r="L2" s="242"/>
      <c r="M2" s="242"/>
      <c r="N2" s="242"/>
      <c r="O2" s="242"/>
    </row>
    <row r="3" spans="1:15" ht="12.75" customHeight="1" hidden="1">
      <c r="A3" s="234"/>
      <c r="B3" s="235"/>
      <c r="C3" s="237"/>
      <c r="D3" s="239"/>
      <c r="E3" s="239"/>
      <c r="F3" s="239"/>
      <c r="G3" s="239"/>
      <c r="H3" s="242"/>
      <c r="I3" s="242"/>
      <c r="J3" s="242"/>
      <c r="K3" s="242"/>
      <c r="L3" s="242"/>
      <c r="M3" s="242"/>
      <c r="N3" s="242"/>
      <c r="O3" s="242"/>
    </row>
    <row r="4" spans="1:15" ht="13.5" customHeight="1" hidden="1">
      <c r="A4" s="234"/>
      <c r="B4" s="235"/>
      <c r="C4" s="237"/>
      <c r="D4" s="239"/>
      <c r="E4" s="239"/>
      <c r="F4" s="239"/>
      <c r="G4" s="239"/>
      <c r="H4" s="242"/>
      <c r="I4" s="242"/>
      <c r="J4" s="242"/>
      <c r="K4" s="242"/>
      <c r="L4" s="242"/>
      <c r="M4" s="242"/>
      <c r="N4" s="242"/>
      <c r="O4" s="242"/>
    </row>
    <row r="5" spans="1:15" ht="13.5" customHeight="1" hidden="1">
      <c r="A5" s="234"/>
      <c r="B5" s="235"/>
      <c r="C5" s="237"/>
      <c r="D5" s="239"/>
      <c r="E5" s="239"/>
      <c r="F5" s="239"/>
      <c r="G5" s="239"/>
      <c r="H5" s="242"/>
      <c r="I5" s="242"/>
      <c r="J5" s="242"/>
      <c r="K5" s="242"/>
      <c r="L5" s="242"/>
      <c r="M5" s="242"/>
      <c r="N5" s="242"/>
      <c r="O5" s="242"/>
    </row>
    <row r="6" spans="1:15" ht="27" customHeight="1">
      <c r="A6" s="234"/>
      <c r="B6" s="235"/>
      <c r="C6" s="237"/>
      <c r="D6" s="236" t="s">
        <v>200</v>
      </c>
      <c r="E6" s="236" t="s">
        <v>201</v>
      </c>
      <c r="F6" s="239" t="s">
        <v>202</v>
      </c>
      <c r="G6" s="239"/>
      <c r="H6" s="243" t="s">
        <v>9</v>
      </c>
      <c r="I6" s="243"/>
      <c r="J6" s="160"/>
      <c r="K6" s="243" t="s">
        <v>24</v>
      </c>
      <c r="L6" s="243"/>
      <c r="M6" s="160"/>
      <c r="N6" s="243" t="s">
        <v>203</v>
      </c>
      <c r="O6" s="243"/>
    </row>
    <row r="7" spans="1:15" ht="38.25">
      <c r="A7" s="234"/>
      <c r="B7" s="235"/>
      <c r="C7" s="237"/>
      <c r="D7" s="237"/>
      <c r="E7" s="237"/>
      <c r="F7" s="245" t="s">
        <v>259</v>
      </c>
      <c r="G7" s="236" t="s">
        <v>204</v>
      </c>
      <c r="H7" s="166" t="s">
        <v>205</v>
      </c>
      <c r="I7" s="166" t="s">
        <v>206</v>
      </c>
      <c r="J7" s="166"/>
      <c r="K7" s="167" t="s">
        <v>207</v>
      </c>
      <c r="L7" s="167" t="s">
        <v>208</v>
      </c>
      <c r="M7" s="167"/>
      <c r="N7" s="167" t="s">
        <v>209</v>
      </c>
      <c r="O7" s="167" t="s">
        <v>210</v>
      </c>
    </row>
    <row r="8" spans="1:15" ht="19.5" customHeight="1">
      <c r="A8" s="234"/>
      <c r="B8" s="235"/>
      <c r="C8" s="237"/>
      <c r="D8" s="237"/>
      <c r="E8" s="237"/>
      <c r="F8" s="245"/>
      <c r="G8" s="237"/>
      <c r="H8" s="166">
        <v>17</v>
      </c>
      <c r="I8" s="166">
        <v>23</v>
      </c>
      <c r="J8" s="166"/>
      <c r="K8" s="167">
        <v>16</v>
      </c>
      <c r="L8" s="167">
        <v>23</v>
      </c>
      <c r="M8" s="167"/>
      <c r="N8" s="167">
        <v>16</v>
      </c>
      <c r="O8" s="167">
        <v>21</v>
      </c>
    </row>
    <row r="9" spans="1:15" ht="24.75" customHeight="1">
      <c r="A9" s="234"/>
      <c r="B9" s="235"/>
      <c r="C9" s="238"/>
      <c r="D9" s="238"/>
      <c r="E9" s="238"/>
      <c r="F9" s="245"/>
      <c r="G9" s="238"/>
      <c r="H9" s="223" t="s">
        <v>211</v>
      </c>
      <c r="I9" s="166" t="s">
        <v>211</v>
      </c>
      <c r="J9" s="166"/>
      <c r="K9" s="167" t="s">
        <v>211</v>
      </c>
      <c r="L9" s="167" t="s">
        <v>211</v>
      </c>
      <c r="M9" s="167"/>
      <c r="N9" s="167" t="s">
        <v>211</v>
      </c>
      <c r="O9" s="167" t="s">
        <v>211</v>
      </c>
    </row>
    <row r="10" spans="1:15" ht="11.25" customHeight="1">
      <c r="A10" s="161">
        <v>1</v>
      </c>
      <c r="B10" s="161">
        <v>2</v>
      </c>
      <c r="C10" s="161">
        <v>3</v>
      </c>
      <c r="D10" s="161">
        <v>4</v>
      </c>
      <c r="E10" s="161">
        <v>5</v>
      </c>
      <c r="F10" s="161">
        <v>6</v>
      </c>
      <c r="G10" s="161">
        <v>7</v>
      </c>
      <c r="H10" s="161">
        <v>8</v>
      </c>
      <c r="I10" s="161">
        <v>9</v>
      </c>
      <c r="J10" s="161"/>
      <c r="K10" s="168">
        <v>10</v>
      </c>
      <c r="L10" s="168">
        <v>11</v>
      </c>
      <c r="M10" s="168"/>
      <c r="N10" s="168">
        <v>12</v>
      </c>
      <c r="O10" s="168">
        <v>13</v>
      </c>
    </row>
    <row r="11" spans="1:16" ht="14.25" customHeight="1">
      <c r="A11" s="169" t="s">
        <v>1</v>
      </c>
      <c r="B11" s="169" t="s">
        <v>316</v>
      </c>
      <c r="C11" s="179" t="s">
        <v>364</v>
      </c>
      <c r="D11" s="168">
        <f>E11+F11</f>
        <v>3078</v>
      </c>
      <c r="E11" s="168">
        <f>E12+E24+E28</f>
        <v>1026</v>
      </c>
      <c r="F11" s="168">
        <f>F12+F24+F28</f>
        <v>2052</v>
      </c>
      <c r="G11" s="168">
        <f>G12+G24+G28</f>
        <v>345</v>
      </c>
      <c r="H11" s="168">
        <f>H12+H24+H28</f>
        <v>544</v>
      </c>
      <c r="I11" s="168">
        <f aca="true" t="shared" si="0" ref="I11:O11">I12+I24+I28</f>
        <v>687</v>
      </c>
      <c r="J11" s="168">
        <f t="shared" si="0"/>
        <v>0</v>
      </c>
      <c r="K11" s="168">
        <f t="shared" si="0"/>
        <v>364</v>
      </c>
      <c r="L11" s="168">
        <f t="shared" si="0"/>
        <v>335</v>
      </c>
      <c r="M11" s="168">
        <f t="shared" si="0"/>
        <v>0</v>
      </c>
      <c r="N11" s="168">
        <f t="shared" si="0"/>
        <v>79</v>
      </c>
      <c r="O11" s="168">
        <f t="shared" si="0"/>
        <v>43</v>
      </c>
      <c r="P11" s="231"/>
    </row>
    <row r="12" spans="1:15" ht="14.25" customHeight="1">
      <c r="A12" s="169" t="s">
        <v>317</v>
      </c>
      <c r="B12" s="169" t="s">
        <v>318</v>
      </c>
      <c r="C12" s="179"/>
      <c r="D12" s="168">
        <f>E12+F12</f>
        <v>1956</v>
      </c>
      <c r="E12" s="168">
        <f>E13+E14+E15+E16+E17+E18+E19+E20+E21+E22+E23</f>
        <v>657</v>
      </c>
      <c r="F12" s="168">
        <f>F13+F14+F15+F16+F17+F18+F19+F20+F21+F22+F23</f>
        <v>1299</v>
      </c>
      <c r="G12" s="168">
        <f>G13+G15+G16+G17+G18+G19+G20+G21+G22+G23</f>
        <v>210</v>
      </c>
      <c r="H12" s="168">
        <f>H13+H14+H15+H16+H17+H18+H19+H20+H21+H22+H23</f>
        <v>338</v>
      </c>
      <c r="I12" s="168">
        <f aca="true" t="shared" si="1" ref="I12:O12">I13+I14+I15+I16+I17+I18+I19+I20+I21+I22+I23</f>
        <v>382</v>
      </c>
      <c r="J12" s="168">
        <f t="shared" si="1"/>
        <v>0</v>
      </c>
      <c r="K12" s="168">
        <f t="shared" si="1"/>
        <v>245</v>
      </c>
      <c r="L12" s="168">
        <f t="shared" si="1"/>
        <v>212</v>
      </c>
      <c r="M12" s="168">
        <f t="shared" si="1"/>
        <v>0</v>
      </c>
      <c r="N12" s="168">
        <f t="shared" si="1"/>
        <v>79</v>
      </c>
      <c r="O12" s="168">
        <f t="shared" si="1"/>
        <v>43</v>
      </c>
    </row>
    <row r="13" spans="1:15" ht="12.75">
      <c r="A13" s="170" t="s">
        <v>319</v>
      </c>
      <c r="B13" s="170" t="s">
        <v>357</v>
      </c>
      <c r="C13" s="171" t="s">
        <v>341</v>
      </c>
      <c r="D13" s="171">
        <f>E13+F13</f>
        <v>172</v>
      </c>
      <c r="E13" s="171">
        <v>58</v>
      </c>
      <c r="F13" s="171">
        <v>114</v>
      </c>
      <c r="G13" s="171"/>
      <c r="H13" s="171">
        <v>34</v>
      </c>
      <c r="I13" s="171">
        <v>46</v>
      </c>
      <c r="J13" s="168"/>
      <c r="K13" s="171">
        <v>34</v>
      </c>
      <c r="L13" s="171">
        <v>0</v>
      </c>
      <c r="M13" s="171"/>
      <c r="N13" s="171">
        <v>0</v>
      </c>
      <c r="O13" s="171">
        <v>0</v>
      </c>
    </row>
    <row r="14" spans="1:15" ht="12.75">
      <c r="A14" s="170" t="s">
        <v>320</v>
      </c>
      <c r="B14" s="170" t="s">
        <v>27</v>
      </c>
      <c r="C14" s="171" t="s">
        <v>264</v>
      </c>
      <c r="D14" s="171">
        <f aca="true" t="shared" si="2" ref="D14:D23">E14+F14</f>
        <v>258</v>
      </c>
      <c r="E14" s="171">
        <v>87</v>
      </c>
      <c r="F14" s="171">
        <v>171</v>
      </c>
      <c r="G14" s="171"/>
      <c r="H14" s="171">
        <v>34</v>
      </c>
      <c r="I14" s="171">
        <v>46</v>
      </c>
      <c r="J14" s="168"/>
      <c r="K14" s="171">
        <v>32</v>
      </c>
      <c r="L14" s="171">
        <v>46</v>
      </c>
      <c r="M14" s="171"/>
      <c r="N14" s="171">
        <v>13</v>
      </c>
      <c r="O14" s="171">
        <v>0</v>
      </c>
    </row>
    <row r="15" spans="1:15" ht="12.75">
      <c r="A15" s="170" t="s">
        <v>329</v>
      </c>
      <c r="B15" s="170" t="s">
        <v>33</v>
      </c>
      <c r="C15" s="171" t="s">
        <v>264</v>
      </c>
      <c r="D15" s="171">
        <f t="shared" si="2"/>
        <v>258</v>
      </c>
      <c r="E15" s="171">
        <v>87</v>
      </c>
      <c r="F15" s="171">
        <v>171</v>
      </c>
      <c r="G15" s="171"/>
      <c r="H15" s="171">
        <v>34</v>
      </c>
      <c r="I15" s="171">
        <v>46</v>
      </c>
      <c r="J15" s="168"/>
      <c r="K15" s="171">
        <v>32</v>
      </c>
      <c r="L15" s="171">
        <v>46</v>
      </c>
      <c r="M15" s="168"/>
      <c r="N15" s="171">
        <v>13</v>
      </c>
      <c r="O15" s="171">
        <v>0</v>
      </c>
    </row>
    <row r="16" spans="1:15" ht="12.75">
      <c r="A16" s="170" t="s">
        <v>321</v>
      </c>
      <c r="B16" s="170" t="s">
        <v>28</v>
      </c>
      <c r="C16" s="171" t="s">
        <v>363</v>
      </c>
      <c r="D16" s="171">
        <f t="shared" si="2"/>
        <v>257</v>
      </c>
      <c r="E16" s="171">
        <v>86</v>
      </c>
      <c r="F16" s="171">
        <v>171</v>
      </c>
      <c r="G16" s="171"/>
      <c r="H16" s="171">
        <v>34</v>
      </c>
      <c r="I16" s="171">
        <v>32</v>
      </c>
      <c r="J16" s="168"/>
      <c r="K16" s="171">
        <v>32</v>
      </c>
      <c r="L16" s="171">
        <v>41</v>
      </c>
      <c r="M16" s="168"/>
      <c r="N16" s="171">
        <v>18</v>
      </c>
      <c r="O16" s="171">
        <v>14</v>
      </c>
    </row>
    <row r="17" spans="1:15" ht="12.75">
      <c r="A17" s="170" t="s">
        <v>322</v>
      </c>
      <c r="B17" s="170" t="s">
        <v>129</v>
      </c>
      <c r="C17" s="171" t="s">
        <v>342</v>
      </c>
      <c r="D17" s="171">
        <f t="shared" si="2"/>
        <v>257</v>
      </c>
      <c r="E17" s="171">
        <v>86</v>
      </c>
      <c r="F17" s="171">
        <v>171</v>
      </c>
      <c r="G17" s="171">
        <v>161</v>
      </c>
      <c r="H17" s="171">
        <v>51</v>
      </c>
      <c r="I17" s="171">
        <v>69</v>
      </c>
      <c r="J17" s="168"/>
      <c r="K17" s="171">
        <v>51</v>
      </c>
      <c r="L17" s="171">
        <v>0</v>
      </c>
      <c r="M17" s="168"/>
      <c r="N17" s="171">
        <v>0</v>
      </c>
      <c r="O17" s="171">
        <v>0</v>
      </c>
    </row>
    <row r="18" spans="1:15" ht="12.75">
      <c r="A18" s="170" t="s">
        <v>323</v>
      </c>
      <c r="B18" s="170" t="s">
        <v>247</v>
      </c>
      <c r="C18" s="171" t="s">
        <v>343</v>
      </c>
      <c r="D18" s="171">
        <f t="shared" si="2"/>
        <v>109</v>
      </c>
      <c r="E18" s="171">
        <v>37</v>
      </c>
      <c r="F18" s="171">
        <v>72</v>
      </c>
      <c r="G18" s="171">
        <v>10</v>
      </c>
      <c r="H18" s="171">
        <v>34</v>
      </c>
      <c r="I18" s="171">
        <v>38</v>
      </c>
      <c r="J18" s="168"/>
      <c r="K18" s="171">
        <v>0</v>
      </c>
      <c r="L18" s="171">
        <v>0</v>
      </c>
      <c r="M18" s="168"/>
      <c r="N18" s="171">
        <v>0</v>
      </c>
      <c r="O18" s="171">
        <v>0</v>
      </c>
    </row>
    <row r="19" spans="1:15" ht="12.75">
      <c r="A19" s="170" t="s">
        <v>331</v>
      </c>
      <c r="B19" s="170" t="s">
        <v>35</v>
      </c>
      <c r="C19" s="171" t="s">
        <v>264</v>
      </c>
      <c r="D19" s="171">
        <f t="shared" si="2"/>
        <v>171</v>
      </c>
      <c r="E19" s="171">
        <v>57</v>
      </c>
      <c r="F19" s="171">
        <v>114</v>
      </c>
      <c r="G19" s="171">
        <v>5</v>
      </c>
      <c r="H19" s="171">
        <v>34</v>
      </c>
      <c r="I19" s="171">
        <v>23</v>
      </c>
      <c r="J19" s="168"/>
      <c r="K19" s="171">
        <v>16</v>
      </c>
      <c r="L19" s="171">
        <v>23</v>
      </c>
      <c r="M19" s="168"/>
      <c r="N19" s="171">
        <v>18</v>
      </c>
      <c r="O19" s="171">
        <v>0</v>
      </c>
    </row>
    <row r="20" spans="1:15" ht="12.75">
      <c r="A20" s="170" t="s">
        <v>333</v>
      </c>
      <c r="B20" s="170" t="s">
        <v>34</v>
      </c>
      <c r="C20" s="171" t="s">
        <v>363</v>
      </c>
      <c r="D20" s="171">
        <f t="shared" si="2"/>
        <v>258</v>
      </c>
      <c r="E20" s="171">
        <v>87</v>
      </c>
      <c r="F20" s="171">
        <v>171</v>
      </c>
      <c r="G20" s="171"/>
      <c r="H20" s="171">
        <v>34</v>
      </c>
      <c r="I20" s="171">
        <v>23</v>
      </c>
      <c r="J20" s="168"/>
      <c r="K20" s="171">
        <v>32</v>
      </c>
      <c r="L20" s="171">
        <v>36</v>
      </c>
      <c r="M20" s="168"/>
      <c r="N20" s="171">
        <v>17</v>
      </c>
      <c r="O20" s="171">
        <v>29</v>
      </c>
    </row>
    <row r="21" spans="1:15" ht="12.75">
      <c r="A21" s="170" t="s">
        <v>324</v>
      </c>
      <c r="B21" s="170" t="s">
        <v>36</v>
      </c>
      <c r="C21" s="171" t="s">
        <v>343</v>
      </c>
      <c r="D21" s="171">
        <f t="shared" si="2"/>
        <v>54</v>
      </c>
      <c r="E21" s="171">
        <v>18</v>
      </c>
      <c r="F21" s="171">
        <v>36</v>
      </c>
      <c r="G21" s="171">
        <v>5</v>
      </c>
      <c r="H21" s="171">
        <v>15</v>
      </c>
      <c r="I21" s="171">
        <v>21</v>
      </c>
      <c r="J21" s="168"/>
      <c r="K21" s="171">
        <v>0</v>
      </c>
      <c r="L21" s="171">
        <v>0</v>
      </c>
      <c r="M21" s="168"/>
      <c r="N21" s="171">
        <v>0</v>
      </c>
      <c r="O21" s="171">
        <v>0</v>
      </c>
    </row>
    <row r="22" spans="1:15" ht="12.75">
      <c r="A22" s="170" t="s">
        <v>325</v>
      </c>
      <c r="B22" s="170" t="s">
        <v>326</v>
      </c>
      <c r="C22" s="171" t="s">
        <v>343</v>
      </c>
      <c r="D22" s="171">
        <f t="shared" si="2"/>
        <v>108</v>
      </c>
      <c r="E22" s="171">
        <v>36</v>
      </c>
      <c r="F22" s="171">
        <v>72</v>
      </c>
      <c r="G22" s="171">
        <v>29</v>
      </c>
      <c r="H22" s="171">
        <v>34</v>
      </c>
      <c r="I22" s="171">
        <v>38</v>
      </c>
      <c r="J22" s="168"/>
      <c r="K22" s="171">
        <v>0</v>
      </c>
      <c r="L22" s="171">
        <v>0</v>
      </c>
      <c r="M22" s="168"/>
      <c r="N22" s="171">
        <v>0</v>
      </c>
      <c r="O22" s="171">
        <v>0</v>
      </c>
    </row>
    <row r="23" spans="1:15" ht="12.75">
      <c r="A23" s="170" t="s">
        <v>358</v>
      </c>
      <c r="B23" s="170" t="s">
        <v>327</v>
      </c>
      <c r="C23" s="171" t="s">
        <v>226</v>
      </c>
      <c r="D23" s="171">
        <f t="shared" si="2"/>
        <v>54</v>
      </c>
      <c r="E23" s="171">
        <v>18</v>
      </c>
      <c r="F23" s="171">
        <v>36</v>
      </c>
      <c r="G23" s="171"/>
      <c r="H23" s="171">
        <v>0</v>
      </c>
      <c r="I23" s="171">
        <v>0</v>
      </c>
      <c r="J23" s="168"/>
      <c r="K23" s="171">
        <v>16</v>
      </c>
      <c r="L23" s="171">
        <v>20</v>
      </c>
      <c r="M23" s="168"/>
      <c r="N23" s="171">
        <v>0</v>
      </c>
      <c r="O23" s="171">
        <v>0</v>
      </c>
    </row>
    <row r="24" spans="1:15" ht="12.75">
      <c r="A24" s="169" t="s">
        <v>317</v>
      </c>
      <c r="B24" s="169" t="s">
        <v>328</v>
      </c>
      <c r="C24" s="168"/>
      <c r="D24" s="168">
        <f>D25+D26+D27</f>
        <v>873</v>
      </c>
      <c r="E24" s="168">
        <f>E25+E26+E27</f>
        <v>285</v>
      </c>
      <c r="F24" s="168">
        <f>F25+F26+F27</f>
        <v>588</v>
      </c>
      <c r="G24" s="168">
        <f>G25+G26+G27</f>
        <v>99</v>
      </c>
      <c r="H24" s="168">
        <f>H25+H26+H27</f>
        <v>153</v>
      </c>
      <c r="I24" s="168">
        <f aca="true" t="shared" si="3" ref="I24:O24">I25+I26+I27</f>
        <v>210</v>
      </c>
      <c r="J24" s="168">
        <f t="shared" si="3"/>
        <v>0</v>
      </c>
      <c r="K24" s="168">
        <f t="shared" si="3"/>
        <v>102</v>
      </c>
      <c r="L24" s="168">
        <f t="shared" si="3"/>
        <v>123</v>
      </c>
      <c r="M24" s="168">
        <f t="shared" si="3"/>
        <v>0</v>
      </c>
      <c r="N24" s="168">
        <f t="shared" si="3"/>
        <v>0</v>
      </c>
      <c r="O24" s="168">
        <f t="shared" si="3"/>
        <v>0</v>
      </c>
    </row>
    <row r="25" spans="1:15" ht="25.5">
      <c r="A25" s="170" t="s">
        <v>359</v>
      </c>
      <c r="B25" s="170" t="s">
        <v>330</v>
      </c>
      <c r="C25" s="171" t="s">
        <v>344</v>
      </c>
      <c r="D25" s="171">
        <f>E25+F25</f>
        <v>427</v>
      </c>
      <c r="E25" s="171">
        <v>142</v>
      </c>
      <c r="F25" s="171">
        <v>285</v>
      </c>
      <c r="G25" s="171">
        <v>4</v>
      </c>
      <c r="H25" s="171">
        <v>68</v>
      </c>
      <c r="I25" s="171">
        <v>92</v>
      </c>
      <c r="J25" s="168"/>
      <c r="K25" s="171">
        <v>64</v>
      </c>
      <c r="L25" s="171">
        <v>61</v>
      </c>
      <c r="M25" s="168"/>
      <c r="N25" s="171">
        <v>0</v>
      </c>
      <c r="O25" s="171">
        <v>0</v>
      </c>
    </row>
    <row r="26" spans="1:15" ht="13.5" customHeight="1">
      <c r="A26" s="170" t="s">
        <v>360</v>
      </c>
      <c r="B26" s="170" t="s">
        <v>332</v>
      </c>
      <c r="C26" s="171" t="s">
        <v>345</v>
      </c>
      <c r="D26" s="171">
        <f>E26+F26</f>
        <v>176</v>
      </c>
      <c r="E26" s="171">
        <v>53</v>
      </c>
      <c r="F26" s="171">
        <v>123</v>
      </c>
      <c r="G26" s="171">
        <v>70</v>
      </c>
      <c r="H26" s="171">
        <v>51</v>
      </c>
      <c r="I26" s="171">
        <v>72</v>
      </c>
      <c r="J26" s="168"/>
      <c r="K26" s="171">
        <v>0</v>
      </c>
      <c r="L26" s="171">
        <v>0</v>
      </c>
      <c r="M26" s="168"/>
      <c r="N26" s="171">
        <v>0</v>
      </c>
      <c r="O26" s="171">
        <v>0</v>
      </c>
    </row>
    <row r="27" spans="1:15" ht="14.25" customHeight="1">
      <c r="A27" s="170" t="s">
        <v>361</v>
      </c>
      <c r="B27" s="170" t="s">
        <v>39</v>
      </c>
      <c r="C27" s="171" t="s">
        <v>226</v>
      </c>
      <c r="D27" s="171">
        <f>E27+F27</f>
        <v>270</v>
      </c>
      <c r="E27" s="171">
        <v>90</v>
      </c>
      <c r="F27" s="171">
        <v>180</v>
      </c>
      <c r="G27" s="171">
        <v>25</v>
      </c>
      <c r="H27" s="171">
        <v>34</v>
      </c>
      <c r="I27" s="171">
        <v>46</v>
      </c>
      <c r="J27" s="168"/>
      <c r="K27" s="171">
        <v>38</v>
      </c>
      <c r="L27" s="171">
        <v>62</v>
      </c>
      <c r="M27" s="168"/>
      <c r="N27" s="171">
        <v>0</v>
      </c>
      <c r="O27" s="171">
        <v>0</v>
      </c>
    </row>
    <row r="28" spans="1:15" ht="14.25" customHeight="1">
      <c r="A28" s="169" t="s">
        <v>317</v>
      </c>
      <c r="B28" s="169" t="s">
        <v>334</v>
      </c>
      <c r="C28" s="168"/>
      <c r="D28" s="168">
        <f aca="true" t="shared" si="4" ref="D28:O28">D29+D30+D31+D32</f>
        <v>249</v>
      </c>
      <c r="E28" s="168">
        <f t="shared" si="4"/>
        <v>84</v>
      </c>
      <c r="F28" s="168">
        <f t="shared" si="4"/>
        <v>165</v>
      </c>
      <c r="G28" s="168">
        <f t="shared" si="4"/>
        <v>36</v>
      </c>
      <c r="H28" s="168">
        <f t="shared" si="4"/>
        <v>53</v>
      </c>
      <c r="I28" s="168">
        <f t="shared" si="4"/>
        <v>95</v>
      </c>
      <c r="J28" s="168">
        <f t="shared" si="4"/>
        <v>0</v>
      </c>
      <c r="K28" s="168">
        <f t="shared" si="4"/>
        <v>17</v>
      </c>
      <c r="L28" s="168">
        <f t="shared" si="4"/>
        <v>0</v>
      </c>
      <c r="M28" s="168">
        <f t="shared" si="4"/>
        <v>0</v>
      </c>
      <c r="N28" s="168">
        <f t="shared" si="4"/>
        <v>0</v>
      </c>
      <c r="O28" s="168">
        <f t="shared" si="4"/>
        <v>0</v>
      </c>
    </row>
    <row r="29" spans="1:15" ht="14.25" customHeight="1">
      <c r="A29" s="170" t="s">
        <v>335</v>
      </c>
      <c r="B29" s="170" t="s">
        <v>40</v>
      </c>
      <c r="C29" s="171" t="s">
        <v>246</v>
      </c>
      <c r="D29" s="171">
        <f>E29+F29</f>
        <v>87</v>
      </c>
      <c r="E29" s="171">
        <v>30</v>
      </c>
      <c r="F29" s="171">
        <v>57</v>
      </c>
      <c r="G29" s="171"/>
      <c r="H29" s="171">
        <v>17</v>
      </c>
      <c r="I29" s="171">
        <v>23</v>
      </c>
      <c r="J29" s="168"/>
      <c r="K29" s="171">
        <v>17</v>
      </c>
      <c r="L29" s="171">
        <v>0</v>
      </c>
      <c r="M29" s="168"/>
      <c r="N29" s="171">
        <v>0</v>
      </c>
      <c r="O29" s="171">
        <v>0</v>
      </c>
    </row>
    <row r="30" spans="1:15" ht="14.25" customHeight="1">
      <c r="A30" s="170" t="s">
        <v>336</v>
      </c>
      <c r="B30" s="170" t="s">
        <v>313</v>
      </c>
      <c r="C30" s="171" t="s">
        <v>175</v>
      </c>
      <c r="D30" s="171">
        <f>E30+F30</f>
        <v>54</v>
      </c>
      <c r="E30" s="171">
        <v>18</v>
      </c>
      <c r="F30" s="171">
        <v>36</v>
      </c>
      <c r="G30" s="171">
        <v>18</v>
      </c>
      <c r="H30" s="171">
        <v>36</v>
      </c>
      <c r="I30" s="171">
        <v>0</v>
      </c>
      <c r="J30" s="168"/>
      <c r="K30" s="171">
        <v>0</v>
      </c>
      <c r="L30" s="171">
        <v>0</v>
      </c>
      <c r="M30" s="168"/>
      <c r="N30" s="171">
        <v>0</v>
      </c>
      <c r="O30" s="171">
        <v>0</v>
      </c>
    </row>
    <row r="31" spans="1:15" ht="14.25" customHeight="1">
      <c r="A31" s="170" t="s">
        <v>337</v>
      </c>
      <c r="B31" s="170" t="s">
        <v>338</v>
      </c>
      <c r="C31" s="171" t="s">
        <v>343</v>
      </c>
      <c r="D31" s="171">
        <f>E31+F31</f>
        <v>54</v>
      </c>
      <c r="E31" s="171">
        <v>18</v>
      </c>
      <c r="F31" s="171">
        <v>36</v>
      </c>
      <c r="G31" s="171">
        <v>18</v>
      </c>
      <c r="H31" s="171">
        <v>0</v>
      </c>
      <c r="I31" s="171">
        <v>36</v>
      </c>
      <c r="J31" s="168"/>
      <c r="K31" s="171">
        <v>0</v>
      </c>
      <c r="L31" s="171">
        <v>0</v>
      </c>
      <c r="M31" s="168"/>
      <c r="N31" s="171">
        <v>0</v>
      </c>
      <c r="O31" s="171">
        <v>0</v>
      </c>
    </row>
    <row r="32" spans="1:15" ht="14.25" customHeight="1">
      <c r="A32" s="170" t="s">
        <v>339</v>
      </c>
      <c r="B32" s="170" t="s">
        <v>370</v>
      </c>
      <c r="C32" s="171" t="s">
        <v>343</v>
      </c>
      <c r="D32" s="171">
        <f>E32+F32</f>
        <v>54</v>
      </c>
      <c r="E32" s="171">
        <v>18</v>
      </c>
      <c r="F32" s="171">
        <v>36</v>
      </c>
      <c r="G32" s="171"/>
      <c r="H32" s="171">
        <v>0</v>
      </c>
      <c r="I32" s="171">
        <v>36</v>
      </c>
      <c r="J32" s="168"/>
      <c r="K32" s="171">
        <v>0</v>
      </c>
      <c r="L32" s="171">
        <v>0</v>
      </c>
      <c r="M32" s="168"/>
      <c r="N32" s="171">
        <v>0</v>
      </c>
      <c r="O32" s="171">
        <v>0</v>
      </c>
    </row>
    <row r="33" spans="1:15" ht="13.5" customHeight="1">
      <c r="A33" s="169" t="s">
        <v>212</v>
      </c>
      <c r="B33" s="169" t="s">
        <v>213</v>
      </c>
      <c r="C33" s="180" t="s">
        <v>356</v>
      </c>
      <c r="D33" s="168">
        <f>D34+D35+D36+D37+D38</f>
        <v>349</v>
      </c>
      <c r="E33" s="168">
        <f aca="true" t="shared" si="5" ref="E33:O33">E34+E35+E36+E37+E38</f>
        <v>116</v>
      </c>
      <c r="F33" s="168">
        <f t="shared" si="5"/>
        <v>233</v>
      </c>
      <c r="G33" s="168">
        <f t="shared" si="5"/>
        <v>101</v>
      </c>
      <c r="H33" s="168">
        <f t="shared" si="5"/>
        <v>68</v>
      </c>
      <c r="I33" s="168">
        <f t="shared" si="5"/>
        <v>43</v>
      </c>
      <c r="J33" s="168">
        <f t="shared" si="5"/>
        <v>0</v>
      </c>
      <c r="K33" s="168">
        <f t="shared" si="5"/>
        <v>0</v>
      </c>
      <c r="L33" s="168">
        <f t="shared" si="5"/>
        <v>32</v>
      </c>
      <c r="M33" s="168">
        <f t="shared" si="5"/>
        <v>0</v>
      </c>
      <c r="N33" s="168">
        <f t="shared" si="5"/>
        <v>0</v>
      </c>
      <c r="O33" s="168">
        <f t="shared" si="5"/>
        <v>90</v>
      </c>
    </row>
    <row r="34" spans="1:15" ht="12.75">
      <c r="A34" s="170" t="s">
        <v>90</v>
      </c>
      <c r="B34" s="172" t="s">
        <v>348</v>
      </c>
      <c r="C34" s="178" t="s">
        <v>343</v>
      </c>
      <c r="D34" s="178">
        <f>E34+F34</f>
        <v>112</v>
      </c>
      <c r="E34" s="178">
        <f>INT(F34/2)</f>
        <v>37</v>
      </c>
      <c r="F34" s="171">
        <v>75</v>
      </c>
      <c r="G34" s="178">
        <v>25</v>
      </c>
      <c r="H34" s="171">
        <v>51</v>
      </c>
      <c r="I34" s="178">
        <v>24</v>
      </c>
      <c r="J34" s="168"/>
      <c r="K34" s="178">
        <v>0</v>
      </c>
      <c r="L34" s="178">
        <v>0</v>
      </c>
      <c r="M34" s="168"/>
      <c r="N34" s="171">
        <v>0</v>
      </c>
      <c r="O34" s="171">
        <v>0</v>
      </c>
    </row>
    <row r="35" spans="1:15" ht="12.75">
      <c r="A35" s="170" t="s">
        <v>260</v>
      </c>
      <c r="B35" s="86" t="s">
        <v>43</v>
      </c>
      <c r="C35" s="171" t="s">
        <v>264</v>
      </c>
      <c r="D35" s="171">
        <f>E35+F35</f>
        <v>54</v>
      </c>
      <c r="E35" s="178">
        <f>INT(F35/2)</f>
        <v>18</v>
      </c>
      <c r="F35" s="171">
        <v>36</v>
      </c>
      <c r="G35" s="171">
        <v>18</v>
      </c>
      <c r="H35" s="171">
        <v>0</v>
      </c>
      <c r="I35" s="171">
        <v>0</v>
      </c>
      <c r="J35" s="171"/>
      <c r="K35" s="171">
        <v>0</v>
      </c>
      <c r="L35" s="171">
        <v>0</v>
      </c>
      <c r="M35" s="168"/>
      <c r="N35" s="171">
        <v>0</v>
      </c>
      <c r="O35" s="171">
        <v>36</v>
      </c>
    </row>
    <row r="36" spans="1:15" ht="13.5" customHeight="1">
      <c r="A36" s="170" t="s">
        <v>261</v>
      </c>
      <c r="B36" s="86" t="s">
        <v>349</v>
      </c>
      <c r="C36" s="171" t="s">
        <v>264</v>
      </c>
      <c r="D36" s="171">
        <f>E36+F36</f>
        <v>81</v>
      </c>
      <c r="E36" s="178">
        <f>INT(F36/2)</f>
        <v>27</v>
      </c>
      <c r="F36" s="171">
        <v>54</v>
      </c>
      <c r="G36" s="171">
        <v>27</v>
      </c>
      <c r="H36" s="171">
        <v>0</v>
      </c>
      <c r="I36" s="171">
        <v>0</v>
      </c>
      <c r="J36" s="171"/>
      <c r="K36" s="171">
        <v>0</v>
      </c>
      <c r="L36" s="171">
        <v>0</v>
      </c>
      <c r="M36" s="168"/>
      <c r="N36" s="171">
        <v>0</v>
      </c>
      <c r="O36" s="171">
        <v>54</v>
      </c>
    </row>
    <row r="37" spans="1:15" ht="25.5">
      <c r="A37" s="170" t="s">
        <v>91</v>
      </c>
      <c r="B37" s="86" t="s">
        <v>350</v>
      </c>
      <c r="C37" s="178" t="s">
        <v>343</v>
      </c>
      <c r="D37" s="171">
        <f>E37+F37</f>
        <v>54</v>
      </c>
      <c r="E37" s="178">
        <f>INT(F37/2)</f>
        <v>18</v>
      </c>
      <c r="F37" s="171">
        <v>36</v>
      </c>
      <c r="G37" s="171">
        <v>15</v>
      </c>
      <c r="H37" s="171">
        <v>17</v>
      </c>
      <c r="I37" s="171">
        <v>19</v>
      </c>
      <c r="J37" s="171"/>
      <c r="K37" s="171">
        <v>0</v>
      </c>
      <c r="L37" s="171">
        <v>0</v>
      </c>
      <c r="M37" s="168"/>
      <c r="N37" s="171">
        <v>0</v>
      </c>
      <c r="O37" s="171">
        <v>0</v>
      </c>
    </row>
    <row r="38" spans="1:15" ht="12.75" customHeight="1">
      <c r="A38" s="170" t="s">
        <v>262</v>
      </c>
      <c r="B38" s="86" t="s">
        <v>50</v>
      </c>
      <c r="C38" s="171" t="s">
        <v>311</v>
      </c>
      <c r="D38" s="171">
        <f>E38+F38</f>
        <v>48</v>
      </c>
      <c r="E38" s="178">
        <f>INT(F38/2)</f>
        <v>16</v>
      </c>
      <c r="F38" s="171">
        <f>H38+I38+K38+L38+N38+O38</f>
        <v>32</v>
      </c>
      <c r="G38" s="171">
        <v>16</v>
      </c>
      <c r="H38" s="171">
        <v>0</v>
      </c>
      <c r="I38" s="171">
        <v>0</v>
      </c>
      <c r="J38" s="171"/>
      <c r="K38" s="171">
        <v>0</v>
      </c>
      <c r="L38" s="171">
        <v>32</v>
      </c>
      <c r="M38" s="168"/>
      <c r="N38" s="171">
        <v>0</v>
      </c>
      <c r="O38" s="171">
        <v>0</v>
      </c>
    </row>
    <row r="39" spans="1:15" ht="12.75">
      <c r="A39" s="169" t="s">
        <v>17</v>
      </c>
      <c r="B39" s="169" t="s">
        <v>18</v>
      </c>
      <c r="C39" s="230" t="s">
        <v>368</v>
      </c>
      <c r="D39" s="168">
        <f>D40+D49</f>
        <v>2154</v>
      </c>
      <c r="E39" s="168">
        <f aca="true" t="shared" si="6" ref="E39:O39">E40+E49</f>
        <v>263</v>
      </c>
      <c r="F39" s="168">
        <f t="shared" si="6"/>
        <v>1891</v>
      </c>
      <c r="G39" s="168">
        <f t="shared" si="6"/>
        <v>263</v>
      </c>
      <c r="H39" s="168">
        <f t="shared" si="6"/>
        <v>0</v>
      </c>
      <c r="I39" s="168">
        <f t="shared" si="6"/>
        <v>98</v>
      </c>
      <c r="J39" s="168">
        <f t="shared" si="6"/>
        <v>0</v>
      </c>
      <c r="K39" s="168">
        <f t="shared" si="6"/>
        <v>212</v>
      </c>
      <c r="L39" s="168">
        <f t="shared" si="6"/>
        <v>461</v>
      </c>
      <c r="M39" s="168">
        <f t="shared" si="6"/>
        <v>0</v>
      </c>
      <c r="N39" s="168">
        <f t="shared" si="6"/>
        <v>497</v>
      </c>
      <c r="O39" s="168">
        <f t="shared" si="6"/>
        <v>623</v>
      </c>
    </row>
    <row r="40" spans="1:15" ht="12.75">
      <c r="A40" s="169" t="s">
        <v>25</v>
      </c>
      <c r="B40" s="169" t="s">
        <v>20</v>
      </c>
      <c r="C40" s="230" t="s">
        <v>368</v>
      </c>
      <c r="D40" s="168">
        <f>D41+D45</f>
        <v>2074</v>
      </c>
      <c r="E40" s="168">
        <f aca="true" t="shared" si="7" ref="E40:O40">E41+E45</f>
        <v>223</v>
      </c>
      <c r="F40" s="168">
        <f t="shared" si="7"/>
        <v>1851</v>
      </c>
      <c r="G40" s="168">
        <f t="shared" si="7"/>
        <v>223</v>
      </c>
      <c r="H40" s="168">
        <f t="shared" si="7"/>
        <v>0</v>
      </c>
      <c r="I40" s="168">
        <f t="shared" si="7"/>
        <v>98</v>
      </c>
      <c r="J40" s="168">
        <f t="shared" si="7"/>
        <v>0</v>
      </c>
      <c r="K40" s="168">
        <f t="shared" si="7"/>
        <v>212</v>
      </c>
      <c r="L40" s="168">
        <f t="shared" si="7"/>
        <v>431</v>
      </c>
      <c r="M40" s="168">
        <f t="shared" si="7"/>
        <v>0</v>
      </c>
      <c r="N40" s="168">
        <f t="shared" si="7"/>
        <v>487</v>
      </c>
      <c r="O40" s="168">
        <f t="shared" si="7"/>
        <v>623</v>
      </c>
    </row>
    <row r="41" spans="1:15" ht="17.25" customHeight="1">
      <c r="A41" s="169" t="s">
        <v>214</v>
      </c>
      <c r="B41" s="173" t="s">
        <v>351</v>
      </c>
      <c r="C41" s="229" t="s">
        <v>366</v>
      </c>
      <c r="D41" s="168">
        <f>D42+D43+D44</f>
        <v>1039</v>
      </c>
      <c r="E41" s="168">
        <f aca="true" t="shared" si="8" ref="E41:O41">E42+E43+E44</f>
        <v>118</v>
      </c>
      <c r="F41" s="168">
        <f t="shared" si="8"/>
        <v>921</v>
      </c>
      <c r="G41" s="168">
        <f t="shared" si="8"/>
        <v>118</v>
      </c>
      <c r="H41" s="168">
        <f t="shared" si="8"/>
        <v>0</v>
      </c>
      <c r="I41" s="168">
        <f t="shared" si="8"/>
        <v>98</v>
      </c>
      <c r="J41" s="168">
        <f t="shared" si="8"/>
        <v>0</v>
      </c>
      <c r="K41" s="168">
        <f t="shared" si="8"/>
        <v>212</v>
      </c>
      <c r="L41" s="168">
        <f t="shared" si="8"/>
        <v>431</v>
      </c>
      <c r="M41" s="168">
        <f t="shared" si="8"/>
        <v>0</v>
      </c>
      <c r="N41" s="168">
        <f t="shared" si="8"/>
        <v>180</v>
      </c>
      <c r="O41" s="168">
        <f t="shared" si="8"/>
        <v>0</v>
      </c>
    </row>
    <row r="42" spans="1:15" ht="17.25" customHeight="1">
      <c r="A42" s="170" t="s">
        <v>53</v>
      </c>
      <c r="B42" s="126" t="s">
        <v>352</v>
      </c>
      <c r="C42" s="171" t="s">
        <v>344</v>
      </c>
      <c r="D42" s="178">
        <f>E42+F42</f>
        <v>355</v>
      </c>
      <c r="E42" s="178">
        <f>INT(F42/2)</f>
        <v>118</v>
      </c>
      <c r="F42" s="171">
        <v>237</v>
      </c>
      <c r="G42" s="178">
        <v>118</v>
      </c>
      <c r="H42" s="221">
        <v>0</v>
      </c>
      <c r="I42" s="221">
        <v>26</v>
      </c>
      <c r="J42" s="220"/>
      <c r="K42" s="221">
        <v>68</v>
      </c>
      <c r="L42" s="178">
        <v>143</v>
      </c>
      <c r="M42" s="168"/>
      <c r="N42" s="178">
        <v>0</v>
      </c>
      <c r="O42" s="221">
        <v>0</v>
      </c>
    </row>
    <row r="43" spans="1:15" ht="12.75">
      <c r="A43" s="170" t="s">
        <v>215</v>
      </c>
      <c r="B43" s="170" t="s">
        <v>110</v>
      </c>
      <c r="C43" s="171" t="s">
        <v>311</v>
      </c>
      <c r="D43" s="167">
        <v>252</v>
      </c>
      <c r="E43" s="171"/>
      <c r="F43" s="171">
        <v>252</v>
      </c>
      <c r="G43" s="171">
        <v>0</v>
      </c>
      <c r="H43" s="221">
        <v>0</v>
      </c>
      <c r="I43" s="221">
        <v>72</v>
      </c>
      <c r="J43" s="220"/>
      <c r="K43" s="221">
        <v>144</v>
      </c>
      <c r="L43" s="171">
        <v>36</v>
      </c>
      <c r="M43" s="168"/>
      <c r="N43" s="171">
        <v>0</v>
      </c>
      <c r="O43" s="221">
        <v>0</v>
      </c>
    </row>
    <row r="44" spans="1:15" ht="12.75">
      <c r="A44" s="170" t="s">
        <v>216</v>
      </c>
      <c r="B44" s="170" t="s">
        <v>127</v>
      </c>
      <c r="C44" s="171" t="s">
        <v>365</v>
      </c>
      <c r="D44" s="167">
        <v>432</v>
      </c>
      <c r="E44" s="171"/>
      <c r="F44" s="171">
        <v>432</v>
      </c>
      <c r="G44" s="171">
        <v>0</v>
      </c>
      <c r="H44" s="221">
        <v>0</v>
      </c>
      <c r="I44" s="221">
        <v>0</v>
      </c>
      <c r="J44" s="220"/>
      <c r="K44" s="221">
        <v>0</v>
      </c>
      <c r="L44" s="171">
        <v>252</v>
      </c>
      <c r="M44" s="168"/>
      <c r="N44" s="171">
        <v>180</v>
      </c>
      <c r="O44" s="221">
        <v>0</v>
      </c>
    </row>
    <row r="45" spans="1:15" ht="27" customHeight="1">
      <c r="A45" s="169" t="s">
        <v>353</v>
      </c>
      <c r="B45" s="173" t="s">
        <v>354</v>
      </c>
      <c r="C45" s="229" t="s">
        <v>366</v>
      </c>
      <c r="D45" s="168">
        <f>D46+D47+D48</f>
        <v>1035</v>
      </c>
      <c r="E45" s="168">
        <f aca="true" t="shared" si="9" ref="E45:O45">E46+E47+E48</f>
        <v>105</v>
      </c>
      <c r="F45" s="168">
        <f t="shared" si="9"/>
        <v>930</v>
      </c>
      <c r="G45" s="168">
        <f t="shared" si="9"/>
        <v>105</v>
      </c>
      <c r="H45" s="168">
        <f t="shared" si="9"/>
        <v>0</v>
      </c>
      <c r="I45" s="168">
        <f t="shared" si="9"/>
        <v>0</v>
      </c>
      <c r="J45" s="168">
        <f t="shared" si="9"/>
        <v>0</v>
      </c>
      <c r="K45" s="168">
        <f t="shared" si="9"/>
        <v>0</v>
      </c>
      <c r="L45" s="168">
        <f t="shared" si="9"/>
        <v>0</v>
      </c>
      <c r="M45" s="168">
        <f t="shared" si="9"/>
        <v>0</v>
      </c>
      <c r="N45" s="168">
        <f t="shared" si="9"/>
        <v>307</v>
      </c>
      <c r="O45" s="168">
        <f t="shared" si="9"/>
        <v>623</v>
      </c>
    </row>
    <row r="46" spans="1:15" ht="20.25" customHeight="1">
      <c r="A46" s="170" t="s">
        <v>68</v>
      </c>
      <c r="B46" s="126" t="s">
        <v>355</v>
      </c>
      <c r="C46" s="178" t="s">
        <v>347</v>
      </c>
      <c r="D46" s="178">
        <f>E46+F46</f>
        <v>315</v>
      </c>
      <c r="E46" s="178">
        <f>F46/2</f>
        <v>105</v>
      </c>
      <c r="F46" s="171">
        <v>210</v>
      </c>
      <c r="G46" s="178">
        <v>105</v>
      </c>
      <c r="H46" s="171">
        <v>0</v>
      </c>
      <c r="I46" s="178">
        <v>0</v>
      </c>
      <c r="J46" s="168"/>
      <c r="K46" s="178">
        <v>0</v>
      </c>
      <c r="L46" s="178">
        <v>0</v>
      </c>
      <c r="M46" s="168"/>
      <c r="N46" s="221">
        <v>91</v>
      </c>
      <c r="O46" s="221">
        <v>119</v>
      </c>
    </row>
    <row r="47" spans="1:15" ht="12.75">
      <c r="A47" s="170" t="s">
        <v>125</v>
      </c>
      <c r="B47" s="170" t="s">
        <v>110</v>
      </c>
      <c r="C47" s="171" t="s">
        <v>346</v>
      </c>
      <c r="D47" s="167">
        <v>288</v>
      </c>
      <c r="E47" s="171"/>
      <c r="F47" s="171">
        <v>288</v>
      </c>
      <c r="G47" s="171"/>
      <c r="H47" s="171">
        <v>0</v>
      </c>
      <c r="I47" s="171">
        <v>0</v>
      </c>
      <c r="J47" s="168"/>
      <c r="K47" s="171">
        <v>0</v>
      </c>
      <c r="L47" s="171">
        <v>0</v>
      </c>
      <c r="M47" s="168"/>
      <c r="N47" s="171">
        <v>216</v>
      </c>
      <c r="O47" s="171">
        <v>72</v>
      </c>
    </row>
    <row r="48" spans="1:15" ht="12.75">
      <c r="A48" s="170" t="s">
        <v>126</v>
      </c>
      <c r="B48" s="170" t="s">
        <v>127</v>
      </c>
      <c r="C48" s="171" t="s">
        <v>367</v>
      </c>
      <c r="D48" s="167">
        <v>432</v>
      </c>
      <c r="E48" s="171"/>
      <c r="F48" s="171">
        <v>432</v>
      </c>
      <c r="G48" s="171">
        <v>0</v>
      </c>
      <c r="H48" s="171">
        <v>0</v>
      </c>
      <c r="I48" s="171">
        <v>0</v>
      </c>
      <c r="J48" s="171"/>
      <c r="K48" s="171">
        <v>0</v>
      </c>
      <c r="L48" s="171">
        <v>0</v>
      </c>
      <c r="M48" s="168"/>
      <c r="N48" s="171">
        <v>0</v>
      </c>
      <c r="O48" s="171">
        <v>432</v>
      </c>
    </row>
    <row r="49" spans="1:15" ht="12.75" customHeight="1">
      <c r="A49" s="169" t="s">
        <v>21</v>
      </c>
      <c r="B49" s="169" t="s">
        <v>129</v>
      </c>
      <c r="C49" s="171" t="s">
        <v>217</v>
      </c>
      <c r="D49" s="175">
        <v>80</v>
      </c>
      <c r="E49" s="168">
        <v>40</v>
      </c>
      <c r="F49" s="171">
        <f>H49+I49+K49+L49+N49+O49</f>
        <v>40</v>
      </c>
      <c r="G49" s="168">
        <v>40</v>
      </c>
      <c r="H49" s="171">
        <v>0</v>
      </c>
      <c r="I49" s="171">
        <v>0</v>
      </c>
      <c r="J49" s="171"/>
      <c r="K49" s="171">
        <v>0</v>
      </c>
      <c r="L49" s="171">
        <v>30</v>
      </c>
      <c r="M49" s="168"/>
      <c r="N49" s="171">
        <v>10</v>
      </c>
      <c r="O49" s="171">
        <v>0</v>
      </c>
    </row>
    <row r="50" spans="1:15" ht="12.75">
      <c r="A50" s="169"/>
      <c r="B50" s="219" t="s">
        <v>263</v>
      </c>
      <c r="C50" s="168" t="s">
        <v>369</v>
      </c>
      <c r="D50" s="175">
        <f>E50+F50</f>
        <v>5950</v>
      </c>
      <c r="E50" s="175">
        <f>E11+E24+E28+E33+E39</f>
        <v>1774</v>
      </c>
      <c r="F50" s="175">
        <f>F13+F14+F15+F16+F17+F18+F19+F20+F21+F22+F23+F25+F26+F27+F29+F30+F31+F32+F34+F35+F36+F37+F38+F42+F43+F44+F46+F47+F48+F49</f>
        <v>4176</v>
      </c>
      <c r="G50" s="175">
        <f>G11+G33+G39+G49</f>
        <v>749</v>
      </c>
      <c r="H50" s="175">
        <f aca="true" t="shared" si="10" ref="H50:O50">H13+H14+H15+H16+H17+H18+H19+H20+H21+H22+H23+H25+H26+H27+H29+H30+H31+H32+H34+H35+H36+H37+H38+H42+H43+H44+H46+H47+H48+H49</f>
        <v>612</v>
      </c>
      <c r="I50" s="175">
        <f t="shared" si="10"/>
        <v>828</v>
      </c>
      <c r="J50" s="175">
        <f t="shared" si="10"/>
        <v>0</v>
      </c>
      <c r="K50" s="175">
        <f t="shared" si="10"/>
        <v>576</v>
      </c>
      <c r="L50" s="175">
        <f t="shared" si="10"/>
        <v>828</v>
      </c>
      <c r="M50" s="175">
        <f t="shared" si="10"/>
        <v>0</v>
      </c>
      <c r="N50" s="175">
        <f t="shared" si="10"/>
        <v>576</v>
      </c>
      <c r="O50" s="175">
        <f t="shared" si="10"/>
        <v>756</v>
      </c>
    </row>
    <row r="51" spans="1:15" ht="15.75" hidden="1">
      <c r="A51" s="169"/>
      <c r="B51" s="169" t="s">
        <v>218</v>
      </c>
      <c r="C51" s="174"/>
      <c r="D51" s="175"/>
      <c r="E51" s="175"/>
      <c r="F51" s="175"/>
      <c r="G51" s="175"/>
      <c r="H51" s="175">
        <f>H50/17</f>
        <v>36</v>
      </c>
      <c r="I51" s="175">
        <f>I50/23</f>
        <v>36</v>
      </c>
      <c r="J51" s="175">
        <f aca="true" t="shared" si="11" ref="J51:O51">J50/17</f>
        <v>0</v>
      </c>
      <c r="K51" s="175">
        <f>K50/16</f>
        <v>36</v>
      </c>
      <c r="L51" s="175">
        <f>L50/23</f>
        <v>36</v>
      </c>
      <c r="M51" s="175">
        <f t="shared" si="11"/>
        <v>0</v>
      </c>
      <c r="N51" s="175">
        <f>N50/17</f>
        <v>33.88235294117647</v>
      </c>
      <c r="O51" s="175">
        <f t="shared" si="11"/>
        <v>44.470588235294116</v>
      </c>
    </row>
    <row r="52" spans="1:15" ht="16.5" customHeight="1">
      <c r="A52" s="169" t="s">
        <v>219</v>
      </c>
      <c r="B52" s="169" t="s">
        <v>315</v>
      </c>
      <c r="C52" s="171"/>
      <c r="D52" s="168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60" t="s">
        <v>340</v>
      </c>
    </row>
    <row r="53" spans="1:15" ht="21" customHeight="1">
      <c r="A53" s="241" t="s">
        <v>314</v>
      </c>
      <c r="B53" s="241"/>
      <c r="C53" s="241"/>
      <c r="D53" s="241"/>
      <c r="E53" s="241"/>
      <c r="F53" s="236" t="s">
        <v>220</v>
      </c>
      <c r="G53" s="176" t="s">
        <v>221</v>
      </c>
      <c r="H53" s="161">
        <f>H13+H14+H15+H16+H17+H18+H19+H20+H21+H22+H23+H25+H26+H27+H29+H30+H31+H32+H34+H35+H36+H37+H42+H46+H49</f>
        <v>612</v>
      </c>
      <c r="I53" s="161">
        <f>I13+I14+I15+I16+I17+I18+I19+I20+I21+I22+I23+I25+I26+I27+I29+I30+I31+I32+I34+I35+I36+I37+I42+I46+I49</f>
        <v>756</v>
      </c>
      <c r="J53" s="161">
        <f>J13+J14+J15+J16+J17+J18+J19+J20+J21+J22+J23+J25+J26+J27+J29+J30+J31+J32+J34+J35+J36+J37+J42+J46+J49</f>
        <v>0</v>
      </c>
      <c r="K53" s="161">
        <f>K13+K14+K15+K16+K17+K18+K19+K20+K21+K22+K23+K25+K26+K27+K29+K30+K31+K32+K34+K35+K36+K37+K42+K46+K49</f>
        <v>432</v>
      </c>
      <c r="L53" s="161">
        <f>L13+L14+L15+L16+L17+L18+L19+L20+L21+L22+L23+L25+L26+L27+L29+L30+L31+L32+L34+L35+L36+L37+L42+L46+L49+L38</f>
        <v>540</v>
      </c>
      <c r="M53" s="161">
        <f>M13+M14+M15+M16+M17+M18+M19+M20+M21+M22+M23+M25+M26+M27+M29+M30+M31+M32+M34+M35+M36+M37+M42+M46+M49</f>
        <v>0</v>
      </c>
      <c r="N53" s="161">
        <f>N13+N14+N15+N16+N17+N18+N19+N20+N21+N22+N23+N25+N26+N27+N29+N30+N31+N32+N34+N35+N36+N37+N42+N46+N49</f>
        <v>180</v>
      </c>
      <c r="O53" s="161">
        <f>O13+O14+O15+O16+O17+O18+O19+O20+O21+O22+O23+O25+O26+O27+O29+O30+O31+O32+O34+O35+O36+O37+O42+O46+O49</f>
        <v>252</v>
      </c>
    </row>
    <row r="54" spans="1:15" ht="26.25" customHeight="1">
      <c r="A54" s="243"/>
      <c r="B54" s="243"/>
      <c r="C54" s="243"/>
      <c r="D54" s="243"/>
      <c r="E54" s="243"/>
      <c r="F54" s="237"/>
      <c r="G54" s="176" t="s">
        <v>222</v>
      </c>
      <c r="H54" s="161">
        <f>H43+H47</f>
        <v>0</v>
      </c>
      <c r="I54" s="161">
        <f aca="true" t="shared" si="12" ref="I54:O54">I43+I47</f>
        <v>72</v>
      </c>
      <c r="J54" s="161">
        <f t="shared" si="12"/>
        <v>0</v>
      </c>
      <c r="K54" s="161">
        <f t="shared" si="12"/>
        <v>144</v>
      </c>
      <c r="L54" s="161">
        <f t="shared" si="12"/>
        <v>36</v>
      </c>
      <c r="M54" s="161">
        <f t="shared" si="12"/>
        <v>0</v>
      </c>
      <c r="N54" s="161">
        <f t="shared" si="12"/>
        <v>216</v>
      </c>
      <c r="O54" s="161">
        <f t="shared" si="12"/>
        <v>72</v>
      </c>
    </row>
    <row r="55" spans="1:15" ht="26.25" customHeight="1">
      <c r="A55" s="241" t="s">
        <v>371</v>
      </c>
      <c r="B55" s="241"/>
      <c r="C55" s="241"/>
      <c r="D55" s="241"/>
      <c r="E55" s="241"/>
      <c r="F55" s="237"/>
      <c r="G55" s="176" t="s">
        <v>362</v>
      </c>
      <c r="H55" s="161">
        <f>H44+H48</f>
        <v>0</v>
      </c>
      <c r="I55" s="161">
        <f aca="true" t="shared" si="13" ref="I55:O55">I44+I48</f>
        <v>0</v>
      </c>
      <c r="J55" s="161">
        <f t="shared" si="13"/>
        <v>0</v>
      </c>
      <c r="K55" s="161">
        <f t="shared" si="13"/>
        <v>0</v>
      </c>
      <c r="L55" s="161">
        <f t="shared" si="13"/>
        <v>252</v>
      </c>
      <c r="M55" s="161">
        <f t="shared" si="13"/>
        <v>0</v>
      </c>
      <c r="N55" s="161">
        <f t="shared" si="13"/>
        <v>180</v>
      </c>
      <c r="O55" s="161">
        <f t="shared" si="13"/>
        <v>432</v>
      </c>
    </row>
    <row r="56" spans="1:15" ht="22.5" customHeight="1">
      <c r="A56" s="244" t="s">
        <v>310</v>
      </c>
      <c r="B56" s="244"/>
      <c r="C56" s="244"/>
      <c r="D56" s="244"/>
      <c r="E56" s="244"/>
      <c r="F56" s="237"/>
      <c r="G56" s="176" t="s">
        <v>223</v>
      </c>
      <c r="H56" s="177">
        <v>0</v>
      </c>
      <c r="I56" s="177">
        <v>1</v>
      </c>
      <c r="J56" s="177"/>
      <c r="K56" s="177">
        <v>1</v>
      </c>
      <c r="L56" s="177">
        <v>2</v>
      </c>
      <c r="M56" s="177"/>
      <c r="N56" s="177">
        <v>1</v>
      </c>
      <c r="O56" s="177">
        <v>2</v>
      </c>
    </row>
    <row r="57" spans="1:15" ht="21.75" customHeight="1">
      <c r="A57" s="240"/>
      <c r="B57" s="240"/>
      <c r="C57" s="240"/>
      <c r="D57" s="240"/>
      <c r="E57" s="240"/>
      <c r="F57" s="237"/>
      <c r="G57" s="176" t="s">
        <v>224</v>
      </c>
      <c r="H57" s="177">
        <v>1</v>
      </c>
      <c r="I57" s="177">
        <v>7</v>
      </c>
      <c r="J57" s="177"/>
      <c r="K57" s="177">
        <v>1</v>
      </c>
      <c r="L57" s="177">
        <v>4</v>
      </c>
      <c r="M57" s="177"/>
      <c r="N57" s="177">
        <v>3</v>
      </c>
      <c r="O57" s="177">
        <v>5</v>
      </c>
    </row>
    <row r="58" spans="1:15" ht="15.75">
      <c r="A58" s="240"/>
      <c r="B58" s="240"/>
      <c r="C58" s="240"/>
      <c r="D58" s="240"/>
      <c r="E58" s="240"/>
      <c r="F58" s="238"/>
      <c r="G58" s="176" t="s">
        <v>225</v>
      </c>
      <c r="H58" s="177">
        <v>0</v>
      </c>
      <c r="I58" s="177">
        <v>0</v>
      </c>
      <c r="J58" s="177"/>
      <c r="K58" s="177">
        <v>0</v>
      </c>
      <c r="L58" s="177">
        <v>0</v>
      </c>
      <c r="M58" s="177"/>
      <c r="N58" s="177">
        <v>1</v>
      </c>
      <c r="O58" s="177">
        <v>1</v>
      </c>
    </row>
  </sheetData>
  <sheetProtection/>
  <mergeCells count="21">
    <mergeCell ref="A57:E57"/>
    <mergeCell ref="F6:G6"/>
    <mergeCell ref="F7:F9"/>
    <mergeCell ref="K6:L6"/>
    <mergeCell ref="A54:E54"/>
    <mergeCell ref="A58:E58"/>
    <mergeCell ref="A53:E53"/>
    <mergeCell ref="F53:F58"/>
    <mergeCell ref="E6:E9"/>
    <mergeCell ref="A55:E55"/>
    <mergeCell ref="H2:O5"/>
    <mergeCell ref="D6:D9"/>
    <mergeCell ref="H6:I6"/>
    <mergeCell ref="A56:E56"/>
    <mergeCell ref="N6:O6"/>
    <mergeCell ref="B1:L1"/>
    <mergeCell ref="A2:A9"/>
    <mergeCell ref="B2:B9"/>
    <mergeCell ref="C2:C9"/>
    <mergeCell ref="D2:G5"/>
    <mergeCell ref="G7:G9"/>
  </mergeCells>
  <printOptions/>
  <pageMargins left="0.7086614173228347" right="0.5118110236220472" top="0.35433070866141736" bottom="0.5511811023622047" header="0.1968503937007874" footer="0.1181102362204724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708"/>
  <sheetViews>
    <sheetView zoomScale="75" zoomScaleNormal="75" zoomScalePageLayoutView="0" workbookViewId="0" topLeftCell="A1">
      <pane xSplit="4" ySplit="9" topLeftCell="E6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Q96" sqref="Q96"/>
    </sheetView>
  </sheetViews>
  <sheetFormatPr defaultColWidth="9.00390625" defaultRowHeight="12.75"/>
  <cols>
    <col min="1" max="1" width="9.125" style="2" customWidth="1"/>
    <col min="2" max="2" width="9.625" style="2" bestFit="1" customWidth="1"/>
    <col min="3" max="3" width="27.75390625" style="2" customWidth="1"/>
    <col min="4" max="4" width="9.125" style="2" customWidth="1"/>
    <col min="5" max="13" width="3.875" style="2" customWidth="1"/>
    <col min="14" max="14" width="3.875" style="36" customWidth="1"/>
    <col min="15" max="29" width="3.875" style="2" customWidth="1"/>
    <col min="30" max="30" width="3.875" style="36" customWidth="1"/>
    <col min="31" max="31" width="3.875" style="2" customWidth="1"/>
    <col min="32" max="32" width="3.875" style="36" customWidth="1"/>
    <col min="33" max="38" width="3.875" style="2" customWidth="1"/>
    <col min="39" max="40" width="3.875" style="36" customWidth="1"/>
    <col min="41" max="45" width="3.875" style="2" customWidth="1"/>
    <col min="46" max="47" width="3.875" style="36" customWidth="1"/>
    <col min="48" max="48" width="3.875" style="2" customWidth="1"/>
    <col min="49" max="49" width="3.875" style="28" customWidth="1"/>
    <col min="50" max="56" width="3.875" style="2" customWidth="1"/>
    <col min="57" max="57" width="3.875" style="2" hidden="1" customWidth="1"/>
    <col min="58" max="58" width="6.625" style="2" customWidth="1"/>
    <col min="59" max="59" width="6.875" style="2" customWidth="1"/>
    <col min="60" max="16384" width="9.125" style="2" customWidth="1"/>
  </cols>
  <sheetData>
    <row r="1" spans="10:50" ht="12.75">
      <c r="J1" s="33" t="s">
        <v>266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X1" s="28"/>
    </row>
    <row r="2" spans="1:59" ht="15" customHeight="1">
      <c r="A2" s="233" t="s">
        <v>309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</row>
    <row r="3" spans="13:50" s="1" customFormat="1" ht="13.5" thickBot="1"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</row>
    <row r="4" spans="5:59" s="1" customFormat="1" ht="14.25" thickBot="1" thickTop="1">
      <c r="E4" s="249" t="s">
        <v>77</v>
      </c>
      <c r="F4" s="250"/>
      <c r="G4" s="250"/>
      <c r="H4" s="250"/>
      <c r="I4" s="251"/>
      <c r="J4" s="247" t="s">
        <v>78</v>
      </c>
      <c r="K4" s="248"/>
      <c r="L4" s="248"/>
      <c r="M4" s="248"/>
      <c r="N4" s="249" t="s">
        <v>79</v>
      </c>
      <c r="O4" s="250"/>
      <c r="P4" s="250"/>
      <c r="Q4" s="250"/>
      <c r="R4" s="251"/>
      <c r="S4" s="249" t="s">
        <v>80</v>
      </c>
      <c r="T4" s="250"/>
      <c r="U4" s="250"/>
      <c r="V4" s="252" t="s">
        <v>81</v>
      </c>
      <c r="W4" s="253"/>
      <c r="X4" s="253"/>
      <c r="Y4" s="254"/>
      <c r="Z4" s="255"/>
      <c r="AA4" s="252" t="s">
        <v>82</v>
      </c>
      <c r="AB4" s="253"/>
      <c r="AC4" s="253"/>
      <c r="AD4" s="313"/>
      <c r="AE4" s="314" t="s">
        <v>83</v>
      </c>
      <c r="AF4" s="315"/>
      <c r="AG4" s="315"/>
      <c r="AH4" s="316"/>
      <c r="AI4" s="310" t="s">
        <v>84</v>
      </c>
      <c r="AJ4" s="254"/>
      <c r="AK4" s="254"/>
      <c r="AL4" s="255"/>
      <c r="AM4" s="317" t="s">
        <v>85</v>
      </c>
      <c r="AN4" s="318"/>
      <c r="AO4" s="318"/>
      <c r="AP4" s="319"/>
      <c r="AQ4" s="310" t="s">
        <v>86</v>
      </c>
      <c r="AR4" s="253"/>
      <c r="AS4" s="253"/>
      <c r="AT4" s="253"/>
      <c r="AU4" s="253"/>
      <c r="AV4" s="255"/>
      <c r="AW4" s="310" t="s">
        <v>87</v>
      </c>
      <c r="AX4" s="254"/>
      <c r="AY4" s="254"/>
      <c r="AZ4" s="255"/>
      <c r="BA4" s="252" t="s">
        <v>265</v>
      </c>
      <c r="BB4" s="311"/>
      <c r="BC4" s="311"/>
      <c r="BD4" s="311"/>
      <c r="BE4" s="312"/>
      <c r="BF4" s="200"/>
      <c r="BG4" s="41"/>
    </row>
    <row r="5" spans="1:60" ht="69">
      <c r="A5" s="269" t="s">
        <v>0</v>
      </c>
      <c r="B5" s="269" t="s">
        <v>1</v>
      </c>
      <c r="C5" s="269" t="s">
        <v>2</v>
      </c>
      <c r="D5" s="269" t="s">
        <v>3</v>
      </c>
      <c r="E5" s="201" t="s">
        <v>268</v>
      </c>
      <c r="F5" s="201" t="s">
        <v>269</v>
      </c>
      <c r="G5" s="210" t="s">
        <v>270</v>
      </c>
      <c r="H5" s="210" t="s">
        <v>271</v>
      </c>
      <c r="I5" s="201" t="s">
        <v>272</v>
      </c>
      <c r="J5" s="210" t="s">
        <v>273</v>
      </c>
      <c r="K5" s="210" t="s">
        <v>274</v>
      </c>
      <c r="L5" s="210" t="s">
        <v>275</v>
      </c>
      <c r="M5" s="210" t="s">
        <v>276</v>
      </c>
      <c r="N5" s="211" t="s">
        <v>277</v>
      </c>
      <c r="O5" s="212" t="s">
        <v>278</v>
      </c>
      <c r="P5" s="212" t="s">
        <v>279</v>
      </c>
      <c r="Q5" s="212" t="s">
        <v>280</v>
      </c>
      <c r="R5" s="213" t="s">
        <v>281</v>
      </c>
      <c r="S5" s="213" t="s">
        <v>282</v>
      </c>
      <c r="T5" s="212" t="s">
        <v>283</v>
      </c>
      <c r="U5" s="214" t="s">
        <v>284</v>
      </c>
      <c r="V5" s="209"/>
      <c r="W5" s="196"/>
      <c r="X5" s="195" t="s">
        <v>285</v>
      </c>
      <c r="Y5" s="192" t="s">
        <v>286</v>
      </c>
      <c r="Z5" s="193" t="s">
        <v>287</v>
      </c>
      <c r="AA5" s="195" t="s">
        <v>288</v>
      </c>
      <c r="AB5" s="195" t="s">
        <v>289</v>
      </c>
      <c r="AC5" s="195" t="s">
        <v>290</v>
      </c>
      <c r="AD5" s="198" t="s">
        <v>291</v>
      </c>
      <c r="AE5" s="195" t="s">
        <v>292</v>
      </c>
      <c r="AF5" s="195" t="s">
        <v>293</v>
      </c>
      <c r="AG5" s="195" t="s">
        <v>294</v>
      </c>
      <c r="AH5" s="199" t="s">
        <v>295</v>
      </c>
      <c r="AI5" s="61" t="s">
        <v>296</v>
      </c>
      <c r="AJ5" s="61" t="s">
        <v>297</v>
      </c>
      <c r="AK5" s="61" t="s">
        <v>298</v>
      </c>
      <c r="AL5" s="61" t="s">
        <v>299</v>
      </c>
      <c r="AM5" s="61" t="s">
        <v>300</v>
      </c>
      <c r="AN5" s="61" t="s">
        <v>301</v>
      </c>
      <c r="AO5" s="61" t="s">
        <v>302</v>
      </c>
      <c r="AP5" s="61" t="s">
        <v>303</v>
      </c>
      <c r="AQ5" s="191" t="s">
        <v>304</v>
      </c>
      <c r="AR5" s="216" t="s">
        <v>267</v>
      </c>
      <c r="AS5" s="216" t="s">
        <v>305</v>
      </c>
      <c r="AT5" s="216" t="s">
        <v>306</v>
      </c>
      <c r="AU5" s="216" t="s">
        <v>307</v>
      </c>
      <c r="AV5" s="191" t="s">
        <v>308</v>
      </c>
      <c r="AW5" s="280"/>
      <c r="AX5" s="281"/>
      <c r="AY5" s="281"/>
      <c r="AZ5" s="282"/>
      <c r="BA5" s="283"/>
      <c r="BB5" s="284"/>
      <c r="BC5" s="284"/>
      <c r="BD5" s="285"/>
      <c r="BE5" s="40" t="s">
        <v>6</v>
      </c>
      <c r="BF5" s="276"/>
      <c r="BG5" s="276" t="s">
        <v>31</v>
      </c>
      <c r="BH5" s="33"/>
    </row>
    <row r="6" spans="1:59" ht="12.75">
      <c r="A6" s="269"/>
      <c r="B6" s="269"/>
      <c r="C6" s="269"/>
      <c r="D6" s="269"/>
      <c r="E6" s="279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7"/>
      <c r="BG6" s="277"/>
    </row>
    <row r="7" spans="1:59" ht="12.75">
      <c r="A7" s="269"/>
      <c r="B7" s="269"/>
      <c r="C7" s="269"/>
      <c r="D7" s="269"/>
      <c r="E7" s="12">
        <v>35</v>
      </c>
      <c r="F7" s="12">
        <v>36</v>
      </c>
      <c r="G7" s="12">
        <v>37</v>
      </c>
      <c r="H7" s="12">
        <v>38</v>
      </c>
      <c r="I7" s="12">
        <v>39</v>
      </c>
      <c r="J7" s="12">
        <v>40</v>
      </c>
      <c r="K7" s="12">
        <v>41</v>
      </c>
      <c r="L7" s="12">
        <v>42</v>
      </c>
      <c r="M7" s="12">
        <v>43</v>
      </c>
      <c r="N7" s="45">
        <v>44</v>
      </c>
      <c r="O7" s="12">
        <v>45</v>
      </c>
      <c r="P7" s="12">
        <v>46</v>
      </c>
      <c r="Q7" s="12">
        <v>47</v>
      </c>
      <c r="R7" s="12">
        <v>48</v>
      </c>
      <c r="S7" s="12">
        <v>49</v>
      </c>
      <c r="T7" s="12">
        <v>50</v>
      </c>
      <c r="U7" s="12">
        <v>51</v>
      </c>
      <c r="V7" s="13">
        <v>1</v>
      </c>
      <c r="W7" s="13">
        <v>2</v>
      </c>
      <c r="X7" s="13">
        <v>3</v>
      </c>
      <c r="Y7" s="13">
        <v>4</v>
      </c>
      <c r="Z7" s="13">
        <v>5</v>
      </c>
      <c r="AA7" s="13">
        <v>6</v>
      </c>
      <c r="AB7" s="13">
        <v>7</v>
      </c>
      <c r="AC7" s="13">
        <v>8</v>
      </c>
      <c r="AD7" s="13">
        <v>9</v>
      </c>
      <c r="AE7" s="13">
        <v>10</v>
      </c>
      <c r="AF7" s="13">
        <v>11</v>
      </c>
      <c r="AG7" s="13">
        <v>12</v>
      </c>
      <c r="AH7" s="13">
        <v>13</v>
      </c>
      <c r="AI7" s="13">
        <v>14</v>
      </c>
      <c r="AJ7" s="13">
        <v>15</v>
      </c>
      <c r="AK7" s="13">
        <v>16</v>
      </c>
      <c r="AL7" s="13">
        <v>17</v>
      </c>
      <c r="AM7" s="13">
        <v>18</v>
      </c>
      <c r="AN7" s="13">
        <v>19</v>
      </c>
      <c r="AO7" s="13">
        <v>20</v>
      </c>
      <c r="AP7" s="13">
        <v>21</v>
      </c>
      <c r="AQ7" s="13">
        <v>22</v>
      </c>
      <c r="AR7" s="13">
        <v>23</v>
      </c>
      <c r="AS7" s="13">
        <v>24</v>
      </c>
      <c r="AT7" s="13">
        <v>25</v>
      </c>
      <c r="AU7" s="13"/>
      <c r="AV7" s="13">
        <v>26</v>
      </c>
      <c r="AW7" s="13">
        <v>27</v>
      </c>
      <c r="AX7" s="13">
        <v>28</v>
      </c>
      <c r="AY7" s="13">
        <v>29</v>
      </c>
      <c r="AZ7" s="13">
        <v>30</v>
      </c>
      <c r="BA7" s="13">
        <v>31</v>
      </c>
      <c r="BB7" s="13">
        <v>32</v>
      </c>
      <c r="BC7" s="13">
        <v>33</v>
      </c>
      <c r="BD7" s="13">
        <v>34</v>
      </c>
      <c r="BE7" s="13">
        <v>35</v>
      </c>
      <c r="BF7" s="277"/>
      <c r="BG7" s="277"/>
    </row>
    <row r="8" spans="1:59" ht="12.75">
      <c r="A8" s="269"/>
      <c r="B8" s="269"/>
      <c r="C8" s="269"/>
      <c r="D8" s="269"/>
      <c r="E8" s="279" t="s">
        <v>8</v>
      </c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 t="s">
        <v>88</v>
      </c>
      <c r="AY8" s="278"/>
      <c r="AZ8" s="278"/>
      <c r="BA8" s="278"/>
      <c r="BB8" s="278"/>
      <c r="BC8" s="278"/>
      <c r="BD8" s="278"/>
      <c r="BE8" s="278"/>
      <c r="BF8" s="277"/>
      <c r="BG8" s="277"/>
    </row>
    <row r="9" spans="1:59" ht="12.75" customHeight="1">
      <c r="A9" s="269"/>
      <c r="B9" s="269"/>
      <c r="C9" s="269"/>
      <c r="D9" s="269"/>
      <c r="E9" s="218"/>
      <c r="F9" s="218">
        <v>1</v>
      </c>
      <c r="G9" s="218">
        <v>2</v>
      </c>
      <c r="H9" s="218">
        <v>3</v>
      </c>
      <c r="I9" s="218">
        <v>4</v>
      </c>
      <c r="J9" s="218">
        <v>5</v>
      </c>
      <c r="K9" s="218">
        <v>6</v>
      </c>
      <c r="L9" s="218">
        <v>7</v>
      </c>
      <c r="M9" s="218">
        <v>8</v>
      </c>
      <c r="N9" s="218">
        <v>9</v>
      </c>
      <c r="O9" s="218">
        <v>10</v>
      </c>
      <c r="P9" s="218">
        <v>11</v>
      </c>
      <c r="Q9" s="218">
        <v>12</v>
      </c>
      <c r="R9" s="218">
        <v>13</v>
      </c>
      <c r="S9" s="218">
        <v>14</v>
      </c>
      <c r="T9" s="218">
        <v>15</v>
      </c>
      <c r="U9" s="218">
        <v>16</v>
      </c>
      <c r="V9" s="218">
        <v>18</v>
      </c>
      <c r="W9" s="218">
        <v>19</v>
      </c>
      <c r="X9" s="218">
        <v>20</v>
      </c>
      <c r="Y9" s="218">
        <v>21</v>
      </c>
      <c r="Z9" s="218">
        <v>22</v>
      </c>
      <c r="AA9" s="218">
        <v>23</v>
      </c>
      <c r="AB9" s="218">
        <v>24</v>
      </c>
      <c r="AC9" s="218">
        <v>25</v>
      </c>
      <c r="AD9" s="218">
        <v>26</v>
      </c>
      <c r="AE9" s="218">
        <v>27</v>
      </c>
      <c r="AF9" s="218">
        <v>28</v>
      </c>
      <c r="AG9" s="218">
        <v>29</v>
      </c>
      <c r="AH9" s="218">
        <v>30</v>
      </c>
      <c r="AI9" s="218">
        <v>31</v>
      </c>
      <c r="AJ9" s="218">
        <v>32</v>
      </c>
      <c r="AK9" s="218">
        <v>33</v>
      </c>
      <c r="AL9" s="218">
        <v>34</v>
      </c>
      <c r="AM9" s="218">
        <v>35</v>
      </c>
      <c r="AN9" s="218">
        <v>36</v>
      </c>
      <c r="AO9" s="218">
        <v>37</v>
      </c>
      <c r="AP9" s="218">
        <v>38</v>
      </c>
      <c r="AQ9" s="218">
        <v>39</v>
      </c>
      <c r="AR9" s="218">
        <v>40</v>
      </c>
      <c r="AS9" s="218">
        <v>41</v>
      </c>
      <c r="AT9" s="218">
        <v>42</v>
      </c>
      <c r="AU9" s="222">
        <v>43</v>
      </c>
      <c r="AV9" s="218">
        <v>44</v>
      </c>
      <c r="AW9" s="218">
        <v>45</v>
      </c>
      <c r="AX9" s="218">
        <v>46</v>
      </c>
      <c r="AY9" s="218">
        <v>47</v>
      </c>
      <c r="AZ9" s="218">
        <v>48</v>
      </c>
      <c r="BA9" s="218">
        <v>49</v>
      </c>
      <c r="BB9" s="218">
        <v>50</v>
      </c>
      <c r="BC9" s="218">
        <v>51</v>
      </c>
      <c r="BD9" s="218">
        <v>52</v>
      </c>
      <c r="BE9" s="20">
        <v>53</v>
      </c>
      <c r="BF9" s="277"/>
      <c r="BG9" s="277"/>
    </row>
    <row r="10" spans="1:59" ht="13.5" customHeight="1">
      <c r="A10" s="270" t="s">
        <v>9</v>
      </c>
      <c r="B10" s="273" t="s">
        <v>10</v>
      </c>
      <c r="C10" s="262" t="s">
        <v>11</v>
      </c>
      <c r="D10" s="15" t="s">
        <v>12</v>
      </c>
      <c r="E10" s="16">
        <f>E12+E14+E16+E18+E20+E22+E24+E28+E26+E34+E36+E38+E32</f>
        <v>33</v>
      </c>
      <c r="F10" s="16">
        <f aca="true" t="shared" si="0" ref="F10:U10">F12+F14+F16+F18+F20+F22+F24+F28+F26+F34+F36+F38+F32</f>
        <v>33</v>
      </c>
      <c r="G10" s="16">
        <f t="shared" si="0"/>
        <v>33</v>
      </c>
      <c r="H10" s="16">
        <f t="shared" si="0"/>
        <v>33</v>
      </c>
      <c r="I10" s="16">
        <f t="shared" si="0"/>
        <v>33</v>
      </c>
      <c r="J10" s="16">
        <f t="shared" si="0"/>
        <v>33</v>
      </c>
      <c r="K10" s="16">
        <f t="shared" si="0"/>
        <v>33</v>
      </c>
      <c r="L10" s="16">
        <f t="shared" si="0"/>
        <v>33</v>
      </c>
      <c r="M10" s="16">
        <f t="shared" si="0"/>
        <v>33</v>
      </c>
      <c r="N10" s="16">
        <f t="shared" si="0"/>
        <v>33</v>
      </c>
      <c r="O10" s="16">
        <f t="shared" si="0"/>
        <v>33</v>
      </c>
      <c r="P10" s="16">
        <f t="shared" si="0"/>
        <v>33</v>
      </c>
      <c r="Q10" s="16">
        <f t="shared" si="0"/>
        <v>33</v>
      </c>
      <c r="R10" s="16">
        <f t="shared" si="0"/>
        <v>33</v>
      </c>
      <c r="S10" s="16">
        <f t="shared" si="0"/>
        <v>33</v>
      </c>
      <c r="T10" s="16">
        <f t="shared" si="0"/>
        <v>33</v>
      </c>
      <c r="U10" s="16">
        <f t="shared" si="0"/>
        <v>33</v>
      </c>
      <c r="V10" s="217">
        <f>V12+V14+V16+V18+V20+V22+V24+V28+V26+V34+V36+V38+V32</f>
        <v>0</v>
      </c>
      <c r="W10" s="217">
        <f>W12+W14+W16+W18+W20+W22+W24+W28+W26+W34+W36+W38+W32</f>
        <v>0</v>
      </c>
      <c r="X10" s="16">
        <f>X12+X14+X16+X18+X20+X22+X24+X28+X26+X32+X34+X36+X38</f>
        <v>30</v>
      </c>
      <c r="Y10" s="16">
        <f aca="true" t="shared" si="1" ref="Y10:AV10">Y12+Y14+Y16+Y18+Y20+Y22+Y24+Y28+Y26+Y32+Y34+Y36+Y38</f>
        <v>30</v>
      </c>
      <c r="Z10" s="16">
        <f t="shared" si="1"/>
        <v>30</v>
      </c>
      <c r="AA10" s="16">
        <f t="shared" si="1"/>
        <v>30</v>
      </c>
      <c r="AB10" s="16">
        <f t="shared" si="1"/>
        <v>30</v>
      </c>
      <c r="AC10" s="16">
        <f t="shared" si="1"/>
        <v>30</v>
      </c>
      <c r="AD10" s="16">
        <f t="shared" si="1"/>
        <v>30</v>
      </c>
      <c r="AE10" s="16">
        <f t="shared" si="1"/>
        <v>30</v>
      </c>
      <c r="AF10" s="16">
        <f t="shared" si="1"/>
        <v>30</v>
      </c>
      <c r="AG10" s="16">
        <f t="shared" si="1"/>
        <v>30</v>
      </c>
      <c r="AH10" s="16">
        <f t="shared" si="1"/>
        <v>30</v>
      </c>
      <c r="AI10" s="16">
        <f t="shared" si="1"/>
        <v>30</v>
      </c>
      <c r="AJ10" s="16">
        <f t="shared" si="1"/>
        <v>30</v>
      </c>
      <c r="AK10" s="16">
        <f t="shared" si="1"/>
        <v>30</v>
      </c>
      <c r="AL10" s="16">
        <f t="shared" si="1"/>
        <v>30</v>
      </c>
      <c r="AM10" s="16">
        <f t="shared" si="1"/>
        <v>29</v>
      </c>
      <c r="AN10" s="16">
        <f t="shared" si="1"/>
        <v>30</v>
      </c>
      <c r="AO10" s="16">
        <f t="shared" si="1"/>
        <v>26</v>
      </c>
      <c r="AP10" s="16">
        <f t="shared" si="1"/>
        <v>29</v>
      </c>
      <c r="AQ10" s="16">
        <f t="shared" si="1"/>
        <v>29</v>
      </c>
      <c r="AR10" s="16">
        <f t="shared" si="1"/>
        <v>29</v>
      </c>
      <c r="AS10" s="16">
        <f t="shared" si="1"/>
        <v>29</v>
      </c>
      <c r="AT10" s="16">
        <f t="shared" si="1"/>
        <v>23</v>
      </c>
      <c r="AU10" s="16">
        <f t="shared" si="1"/>
        <v>5</v>
      </c>
      <c r="AV10" s="16">
        <f t="shared" si="1"/>
        <v>5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16">
        <f>SUM(E10:BE10)</f>
        <v>1245</v>
      </c>
      <c r="BG10" s="16"/>
    </row>
    <row r="11" spans="1:59" ht="13.5" customHeight="1">
      <c r="A11" s="271"/>
      <c r="B11" s="273"/>
      <c r="C11" s="262"/>
      <c r="D11" s="15" t="s">
        <v>13</v>
      </c>
      <c r="E11" s="16">
        <f>E13+E15+E17+E19+E21+E23+E25+E27+E29+E33+E35+E37+E39</f>
        <v>17</v>
      </c>
      <c r="F11" s="16">
        <f aca="true" t="shared" si="2" ref="F11:AV11">F13+F15+F17+F19+F21+F23+F25+F27+F29+F33+F35+F37+F39</f>
        <v>16</v>
      </c>
      <c r="G11" s="16">
        <f t="shared" si="2"/>
        <v>17</v>
      </c>
      <c r="H11" s="16">
        <f t="shared" si="2"/>
        <v>16</v>
      </c>
      <c r="I11" s="16">
        <f t="shared" si="2"/>
        <v>17</v>
      </c>
      <c r="J11" s="16">
        <f t="shared" si="2"/>
        <v>16</v>
      </c>
      <c r="K11" s="16">
        <f t="shared" si="2"/>
        <v>17</v>
      </c>
      <c r="L11" s="16">
        <f t="shared" si="2"/>
        <v>16</v>
      </c>
      <c r="M11" s="16">
        <f t="shared" si="2"/>
        <v>17</v>
      </c>
      <c r="N11" s="16">
        <f t="shared" si="2"/>
        <v>16</v>
      </c>
      <c r="O11" s="16">
        <f t="shared" si="2"/>
        <v>17</v>
      </c>
      <c r="P11" s="16">
        <f t="shared" si="2"/>
        <v>16</v>
      </c>
      <c r="Q11" s="16">
        <f t="shared" si="2"/>
        <v>17</v>
      </c>
      <c r="R11" s="16">
        <f t="shared" si="2"/>
        <v>16</v>
      </c>
      <c r="S11" s="16">
        <f t="shared" si="2"/>
        <v>17</v>
      </c>
      <c r="T11" s="16">
        <f t="shared" si="2"/>
        <v>16</v>
      </c>
      <c r="U11" s="16">
        <f t="shared" si="2"/>
        <v>17</v>
      </c>
      <c r="V11" s="217">
        <f t="shared" si="2"/>
        <v>0</v>
      </c>
      <c r="W11" s="217">
        <f t="shared" si="2"/>
        <v>0</v>
      </c>
      <c r="X11" s="16">
        <f t="shared" si="2"/>
        <v>15</v>
      </c>
      <c r="Y11" s="16">
        <f t="shared" si="2"/>
        <v>15</v>
      </c>
      <c r="Z11" s="16">
        <f t="shared" si="2"/>
        <v>16</v>
      </c>
      <c r="AA11" s="16">
        <f t="shared" si="2"/>
        <v>15</v>
      </c>
      <c r="AB11" s="16">
        <f t="shared" si="2"/>
        <v>16</v>
      </c>
      <c r="AC11" s="16">
        <f t="shared" si="2"/>
        <v>15</v>
      </c>
      <c r="AD11" s="16">
        <f t="shared" si="2"/>
        <v>16</v>
      </c>
      <c r="AE11" s="16">
        <f t="shared" si="2"/>
        <v>15</v>
      </c>
      <c r="AF11" s="16">
        <f t="shared" si="2"/>
        <v>16</v>
      </c>
      <c r="AG11" s="16">
        <f t="shared" si="2"/>
        <v>16</v>
      </c>
      <c r="AH11" s="16">
        <f t="shared" si="2"/>
        <v>15</v>
      </c>
      <c r="AI11" s="16">
        <f t="shared" si="2"/>
        <v>15</v>
      </c>
      <c r="AJ11" s="16">
        <f t="shared" si="2"/>
        <v>16</v>
      </c>
      <c r="AK11" s="16">
        <f t="shared" si="2"/>
        <v>15</v>
      </c>
      <c r="AL11" s="16">
        <f t="shared" si="2"/>
        <v>16</v>
      </c>
      <c r="AM11" s="16">
        <f t="shared" si="2"/>
        <v>15</v>
      </c>
      <c r="AN11" s="16">
        <f t="shared" si="2"/>
        <v>16</v>
      </c>
      <c r="AO11" s="16">
        <f t="shared" si="2"/>
        <v>13</v>
      </c>
      <c r="AP11" s="16">
        <f t="shared" si="2"/>
        <v>15</v>
      </c>
      <c r="AQ11" s="16">
        <f t="shared" si="2"/>
        <v>15</v>
      </c>
      <c r="AR11" s="16">
        <f t="shared" si="2"/>
        <v>15</v>
      </c>
      <c r="AS11" s="16">
        <f t="shared" si="2"/>
        <v>15</v>
      </c>
      <c r="AT11" s="16">
        <f t="shared" si="2"/>
        <v>12</v>
      </c>
      <c r="AU11" s="16">
        <f t="shared" si="2"/>
        <v>3</v>
      </c>
      <c r="AV11" s="16">
        <f t="shared" si="2"/>
        <v>2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16"/>
      <c r="BG11" s="16">
        <f>SUM(E11:AW11)</f>
        <v>634</v>
      </c>
    </row>
    <row r="12" spans="1:59" ht="12.75">
      <c r="A12" s="271"/>
      <c r="B12" s="256" t="s">
        <v>227</v>
      </c>
      <c r="C12" s="256" t="s">
        <v>26</v>
      </c>
      <c r="D12" s="13" t="s">
        <v>12</v>
      </c>
      <c r="E12" s="224">
        <v>2</v>
      </c>
      <c r="F12" s="224">
        <v>2</v>
      </c>
      <c r="G12" s="224">
        <v>2</v>
      </c>
      <c r="H12" s="224">
        <v>2</v>
      </c>
      <c r="I12" s="224">
        <v>2</v>
      </c>
      <c r="J12" s="224">
        <v>2</v>
      </c>
      <c r="K12" s="224">
        <v>2</v>
      </c>
      <c r="L12" s="224">
        <v>2</v>
      </c>
      <c r="M12" s="224">
        <v>2</v>
      </c>
      <c r="N12" s="224">
        <v>2</v>
      </c>
      <c r="O12" s="224">
        <v>2</v>
      </c>
      <c r="P12" s="224">
        <v>2</v>
      </c>
      <c r="Q12" s="224">
        <v>2</v>
      </c>
      <c r="R12" s="224">
        <v>2</v>
      </c>
      <c r="S12" s="224">
        <v>2</v>
      </c>
      <c r="T12" s="224">
        <v>2</v>
      </c>
      <c r="U12" s="224">
        <v>2</v>
      </c>
      <c r="V12" s="21">
        <v>0</v>
      </c>
      <c r="W12" s="21">
        <v>0</v>
      </c>
      <c r="X12" s="224">
        <v>2</v>
      </c>
      <c r="Y12" s="224">
        <v>2</v>
      </c>
      <c r="Z12" s="224">
        <v>2</v>
      </c>
      <c r="AA12" s="224">
        <v>2</v>
      </c>
      <c r="AB12" s="18">
        <v>2</v>
      </c>
      <c r="AC12" s="18">
        <v>2</v>
      </c>
      <c r="AD12" s="18">
        <v>2</v>
      </c>
      <c r="AE12" s="18">
        <v>2</v>
      </c>
      <c r="AF12" s="18">
        <v>2</v>
      </c>
      <c r="AG12" s="18">
        <v>2</v>
      </c>
      <c r="AH12" s="18">
        <v>2</v>
      </c>
      <c r="AI12" s="18">
        <v>2</v>
      </c>
      <c r="AJ12" s="18">
        <v>2</v>
      </c>
      <c r="AK12" s="18">
        <v>2</v>
      </c>
      <c r="AL12" s="18">
        <v>2</v>
      </c>
      <c r="AM12" s="18">
        <v>2</v>
      </c>
      <c r="AN12" s="18">
        <v>2</v>
      </c>
      <c r="AO12" s="18">
        <v>2</v>
      </c>
      <c r="AP12" s="18">
        <v>2</v>
      </c>
      <c r="AQ12" s="18">
        <v>2</v>
      </c>
      <c r="AR12" s="18">
        <v>2</v>
      </c>
      <c r="AS12" s="18">
        <v>2</v>
      </c>
      <c r="AT12" s="18">
        <v>2</v>
      </c>
      <c r="AU12" s="18"/>
      <c r="AV12" s="18"/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16">
        <f>SUM(E12:BE12)</f>
        <v>80</v>
      </c>
      <c r="BG12" s="16"/>
    </row>
    <row r="13" spans="1:59" ht="12.75">
      <c r="A13" s="271"/>
      <c r="B13" s="256"/>
      <c r="C13" s="256"/>
      <c r="D13" s="13" t="s">
        <v>13</v>
      </c>
      <c r="E13" s="225">
        <v>1</v>
      </c>
      <c r="F13" s="225">
        <v>1</v>
      </c>
      <c r="G13" s="225">
        <v>1</v>
      </c>
      <c r="H13" s="225">
        <v>1</v>
      </c>
      <c r="I13" s="225">
        <v>1</v>
      </c>
      <c r="J13" s="225">
        <v>1</v>
      </c>
      <c r="K13" s="225">
        <v>1</v>
      </c>
      <c r="L13" s="225">
        <v>1</v>
      </c>
      <c r="M13" s="225">
        <v>1</v>
      </c>
      <c r="N13" s="225">
        <v>1</v>
      </c>
      <c r="O13" s="225">
        <v>1</v>
      </c>
      <c r="P13" s="225">
        <v>1</v>
      </c>
      <c r="Q13" s="225">
        <v>1</v>
      </c>
      <c r="R13" s="225">
        <v>1</v>
      </c>
      <c r="S13" s="225">
        <v>1</v>
      </c>
      <c r="T13" s="225">
        <v>1</v>
      </c>
      <c r="U13" s="225">
        <v>1</v>
      </c>
      <c r="V13" s="21">
        <v>0</v>
      </c>
      <c r="W13" s="21">
        <v>0</v>
      </c>
      <c r="X13" s="160">
        <v>1</v>
      </c>
      <c r="Y13" s="160">
        <v>1</v>
      </c>
      <c r="Z13" s="160">
        <v>1</v>
      </c>
      <c r="AA13" s="160">
        <v>1</v>
      </c>
      <c r="AB13" s="13">
        <v>1</v>
      </c>
      <c r="AC13" s="13">
        <v>1</v>
      </c>
      <c r="AD13" s="13">
        <v>1</v>
      </c>
      <c r="AE13" s="13">
        <v>1</v>
      </c>
      <c r="AF13" s="13">
        <v>1</v>
      </c>
      <c r="AG13" s="13">
        <v>1</v>
      </c>
      <c r="AH13" s="13">
        <v>1</v>
      </c>
      <c r="AI13" s="13">
        <v>1</v>
      </c>
      <c r="AJ13" s="13">
        <v>1</v>
      </c>
      <c r="AK13" s="13">
        <v>1</v>
      </c>
      <c r="AL13" s="13">
        <v>1</v>
      </c>
      <c r="AM13" s="13">
        <v>1</v>
      </c>
      <c r="AN13" s="13">
        <v>1</v>
      </c>
      <c r="AO13" s="13">
        <v>1</v>
      </c>
      <c r="AP13" s="13">
        <v>1</v>
      </c>
      <c r="AQ13" s="13">
        <v>1</v>
      </c>
      <c r="AR13" s="13">
        <v>1</v>
      </c>
      <c r="AS13" s="13">
        <v>1</v>
      </c>
      <c r="AT13" s="13">
        <v>1</v>
      </c>
      <c r="AU13" s="13"/>
      <c r="AV13" s="44"/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16"/>
      <c r="BG13" s="16">
        <f>SUM(E13:AW13)</f>
        <v>40</v>
      </c>
    </row>
    <row r="14" spans="1:59" ht="12.75">
      <c r="A14" s="271"/>
      <c r="B14" s="256" t="s">
        <v>228</v>
      </c>
      <c r="C14" s="256" t="s">
        <v>27</v>
      </c>
      <c r="D14" s="13" t="s">
        <v>12</v>
      </c>
      <c r="E14" s="224">
        <v>1</v>
      </c>
      <c r="F14" s="224">
        <v>1</v>
      </c>
      <c r="G14" s="224">
        <v>1</v>
      </c>
      <c r="H14" s="224">
        <v>1</v>
      </c>
      <c r="I14" s="224">
        <v>1</v>
      </c>
      <c r="J14" s="224">
        <v>1</v>
      </c>
      <c r="K14" s="224">
        <v>1</v>
      </c>
      <c r="L14" s="224">
        <v>1</v>
      </c>
      <c r="M14" s="224">
        <v>1</v>
      </c>
      <c r="N14" s="224">
        <v>1</v>
      </c>
      <c r="O14" s="224">
        <v>1</v>
      </c>
      <c r="P14" s="224">
        <v>1</v>
      </c>
      <c r="Q14" s="224">
        <v>1</v>
      </c>
      <c r="R14" s="224">
        <v>1</v>
      </c>
      <c r="S14" s="224">
        <v>1</v>
      </c>
      <c r="T14" s="224">
        <v>1</v>
      </c>
      <c r="U14" s="224">
        <v>1</v>
      </c>
      <c r="V14" s="21">
        <v>0</v>
      </c>
      <c r="W14" s="21">
        <v>0</v>
      </c>
      <c r="X14" s="224">
        <v>4</v>
      </c>
      <c r="Y14" s="224">
        <v>4</v>
      </c>
      <c r="Z14" s="224">
        <v>4</v>
      </c>
      <c r="AA14" s="224">
        <v>4</v>
      </c>
      <c r="AB14" s="224">
        <v>4</v>
      </c>
      <c r="AC14" s="224">
        <v>4</v>
      </c>
      <c r="AD14" s="224">
        <v>4</v>
      </c>
      <c r="AE14" s="224">
        <v>4</v>
      </c>
      <c r="AF14" s="224">
        <v>4</v>
      </c>
      <c r="AG14" s="224">
        <v>4</v>
      </c>
      <c r="AH14" s="224">
        <v>4</v>
      </c>
      <c r="AI14" s="224">
        <v>4</v>
      </c>
      <c r="AJ14" s="224">
        <v>4</v>
      </c>
      <c r="AK14" s="224">
        <v>4</v>
      </c>
      <c r="AL14" s="224">
        <v>4</v>
      </c>
      <c r="AM14" s="224">
        <v>4</v>
      </c>
      <c r="AN14" s="224">
        <v>4</v>
      </c>
      <c r="AO14" s="224">
        <v>4</v>
      </c>
      <c r="AP14" s="224">
        <v>4</v>
      </c>
      <c r="AQ14" s="224">
        <v>4</v>
      </c>
      <c r="AR14" s="224">
        <v>4</v>
      </c>
      <c r="AS14" s="224">
        <v>2</v>
      </c>
      <c r="AT14" s="224"/>
      <c r="AU14" s="224"/>
      <c r="AV14" s="224"/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16">
        <f>SUM(E14:BE14)</f>
        <v>103</v>
      </c>
      <c r="BG14" s="16"/>
    </row>
    <row r="15" spans="1:59" ht="12.75">
      <c r="A15" s="271"/>
      <c r="B15" s="256"/>
      <c r="C15" s="256"/>
      <c r="D15" s="13" t="s">
        <v>13</v>
      </c>
      <c r="E15" s="225">
        <v>1</v>
      </c>
      <c r="F15" s="225"/>
      <c r="G15" s="225">
        <v>1</v>
      </c>
      <c r="H15" s="225"/>
      <c r="I15" s="225">
        <v>1</v>
      </c>
      <c r="J15" s="225"/>
      <c r="K15" s="225">
        <v>1</v>
      </c>
      <c r="L15" s="160"/>
      <c r="M15" s="226">
        <v>1</v>
      </c>
      <c r="N15" s="226"/>
      <c r="O15" s="226">
        <v>1</v>
      </c>
      <c r="P15" s="160"/>
      <c r="Q15" s="160">
        <v>1</v>
      </c>
      <c r="R15" s="160"/>
      <c r="S15" s="160">
        <v>1</v>
      </c>
      <c r="T15" s="160"/>
      <c r="U15" s="160">
        <v>1</v>
      </c>
      <c r="V15" s="21">
        <v>0</v>
      </c>
      <c r="W15" s="21">
        <v>0</v>
      </c>
      <c r="X15" s="160">
        <v>2</v>
      </c>
      <c r="Y15" s="160">
        <v>2</v>
      </c>
      <c r="Z15" s="160">
        <v>2</v>
      </c>
      <c r="AA15" s="160">
        <v>2</v>
      </c>
      <c r="AB15" s="160">
        <v>2</v>
      </c>
      <c r="AC15" s="160">
        <v>2</v>
      </c>
      <c r="AD15" s="160">
        <v>2</v>
      </c>
      <c r="AE15" s="160">
        <v>2</v>
      </c>
      <c r="AF15" s="160">
        <v>2</v>
      </c>
      <c r="AG15" s="160">
        <v>2</v>
      </c>
      <c r="AH15" s="160">
        <v>2</v>
      </c>
      <c r="AI15" s="160">
        <v>2</v>
      </c>
      <c r="AJ15" s="160">
        <v>2</v>
      </c>
      <c r="AK15" s="160">
        <v>2</v>
      </c>
      <c r="AL15" s="160">
        <v>2</v>
      </c>
      <c r="AM15" s="160">
        <v>2</v>
      </c>
      <c r="AN15" s="160">
        <v>2</v>
      </c>
      <c r="AO15" s="160">
        <v>2</v>
      </c>
      <c r="AP15" s="160">
        <v>2</v>
      </c>
      <c r="AQ15" s="160">
        <v>2</v>
      </c>
      <c r="AR15" s="160">
        <v>2</v>
      </c>
      <c r="AS15" s="160">
        <v>2</v>
      </c>
      <c r="AT15" s="44"/>
      <c r="AU15" s="44"/>
      <c r="AV15" s="44"/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16"/>
      <c r="BG15" s="16">
        <f>SUM(E15:AW15)</f>
        <v>53</v>
      </c>
    </row>
    <row r="16" spans="1:59" ht="16.5" customHeight="1">
      <c r="A16" s="271"/>
      <c r="B16" s="257" t="s">
        <v>239</v>
      </c>
      <c r="C16" s="257" t="s">
        <v>33</v>
      </c>
      <c r="D16" s="13" t="s">
        <v>12</v>
      </c>
      <c r="E16" s="224">
        <v>2</v>
      </c>
      <c r="F16" s="224">
        <v>2</v>
      </c>
      <c r="G16" s="224">
        <v>2</v>
      </c>
      <c r="H16" s="224">
        <v>2</v>
      </c>
      <c r="I16" s="224">
        <v>2</v>
      </c>
      <c r="J16" s="224">
        <v>2</v>
      </c>
      <c r="K16" s="224">
        <v>2</v>
      </c>
      <c r="L16" s="224">
        <v>2</v>
      </c>
      <c r="M16" s="224">
        <v>2</v>
      </c>
      <c r="N16" s="224">
        <v>2</v>
      </c>
      <c r="O16" s="224">
        <v>2</v>
      </c>
      <c r="P16" s="224">
        <v>2</v>
      </c>
      <c r="Q16" s="224">
        <v>2</v>
      </c>
      <c r="R16" s="224">
        <v>2</v>
      </c>
      <c r="S16" s="224">
        <v>2</v>
      </c>
      <c r="T16" s="224">
        <v>2</v>
      </c>
      <c r="U16" s="224">
        <v>2</v>
      </c>
      <c r="V16" s="21">
        <v>0</v>
      </c>
      <c r="W16" s="21">
        <v>0</v>
      </c>
      <c r="X16" s="224">
        <v>2</v>
      </c>
      <c r="Y16" s="224">
        <v>2</v>
      </c>
      <c r="Z16" s="224">
        <v>2</v>
      </c>
      <c r="AA16" s="224">
        <v>2</v>
      </c>
      <c r="AB16" s="18">
        <v>2</v>
      </c>
      <c r="AC16" s="18">
        <v>2</v>
      </c>
      <c r="AD16" s="18">
        <v>2</v>
      </c>
      <c r="AE16" s="18">
        <v>2</v>
      </c>
      <c r="AF16" s="18">
        <v>2</v>
      </c>
      <c r="AG16" s="18">
        <v>2</v>
      </c>
      <c r="AH16" s="18">
        <v>2</v>
      </c>
      <c r="AI16" s="18">
        <v>2</v>
      </c>
      <c r="AJ16" s="18">
        <v>2</v>
      </c>
      <c r="AK16" s="18">
        <v>2</v>
      </c>
      <c r="AL16" s="18">
        <v>2</v>
      </c>
      <c r="AM16" s="18">
        <v>2</v>
      </c>
      <c r="AN16" s="18">
        <v>2</v>
      </c>
      <c r="AO16" s="18">
        <v>1</v>
      </c>
      <c r="AP16" s="18">
        <v>2</v>
      </c>
      <c r="AQ16" s="18">
        <v>2</v>
      </c>
      <c r="AR16" s="18">
        <v>2</v>
      </c>
      <c r="AS16" s="18">
        <v>2</v>
      </c>
      <c r="AT16" s="18">
        <v>1</v>
      </c>
      <c r="AU16" s="18">
        <v>1</v>
      </c>
      <c r="AV16" s="181">
        <v>1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16">
        <f>SUM(E16:BE16)</f>
        <v>80</v>
      </c>
      <c r="BG16" s="16"/>
    </row>
    <row r="17" spans="1:59" ht="12.75">
      <c r="A17" s="271"/>
      <c r="B17" s="258"/>
      <c r="C17" s="258"/>
      <c r="D17" s="13" t="s">
        <v>13</v>
      </c>
      <c r="E17" s="225">
        <v>1</v>
      </c>
      <c r="F17" s="225">
        <v>1</v>
      </c>
      <c r="G17" s="225">
        <v>1</v>
      </c>
      <c r="H17" s="225">
        <v>1</v>
      </c>
      <c r="I17" s="225">
        <v>1</v>
      </c>
      <c r="J17" s="225">
        <v>1</v>
      </c>
      <c r="K17" s="225">
        <v>1</v>
      </c>
      <c r="L17" s="225">
        <v>1</v>
      </c>
      <c r="M17" s="225">
        <v>1</v>
      </c>
      <c r="N17" s="225">
        <v>1</v>
      </c>
      <c r="O17" s="225">
        <v>1</v>
      </c>
      <c r="P17" s="225">
        <v>1</v>
      </c>
      <c r="Q17" s="225">
        <v>1</v>
      </c>
      <c r="R17" s="225">
        <v>1</v>
      </c>
      <c r="S17" s="225">
        <v>1</v>
      </c>
      <c r="T17" s="225">
        <v>1</v>
      </c>
      <c r="U17" s="225">
        <v>1</v>
      </c>
      <c r="V17" s="21">
        <v>0</v>
      </c>
      <c r="W17" s="21">
        <v>0</v>
      </c>
      <c r="X17" s="160">
        <v>1</v>
      </c>
      <c r="Y17" s="160">
        <v>1</v>
      </c>
      <c r="Z17" s="160">
        <v>1</v>
      </c>
      <c r="AA17" s="160">
        <v>1</v>
      </c>
      <c r="AB17" s="13">
        <v>1</v>
      </c>
      <c r="AC17" s="13">
        <v>1</v>
      </c>
      <c r="AD17" s="13">
        <v>1</v>
      </c>
      <c r="AE17" s="13">
        <v>1</v>
      </c>
      <c r="AF17" s="13">
        <v>1</v>
      </c>
      <c r="AG17" s="13">
        <v>1</v>
      </c>
      <c r="AH17" s="13">
        <v>1</v>
      </c>
      <c r="AI17" s="13">
        <v>1</v>
      </c>
      <c r="AJ17" s="13">
        <v>1</v>
      </c>
      <c r="AK17" s="13">
        <v>1</v>
      </c>
      <c r="AL17" s="13">
        <v>1</v>
      </c>
      <c r="AM17" s="13">
        <v>1</v>
      </c>
      <c r="AN17" s="13">
        <v>1</v>
      </c>
      <c r="AO17" s="13"/>
      <c r="AP17" s="13">
        <v>1</v>
      </c>
      <c r="AQ17" s="13">
        <v>1</v>
      </c>
      <c r="AR17" s="13">
        <v>1</v>
      </c>
      <c r="AS17" s="13">
        <v>1</v>
      </c>
      <c r="AT17" s="13"/>
      <c r="AU17" s="13">
        <v>1</v>
      </c>
      <c r="AV17" s="44"/>
      <c r="AW17" s="57">
        <v>0</v>
      </c>
      <c r="AX17" s="57">
        <v>0</v>
      </c>
      <c r="AY17" s="57">
        <v>0</v>
      </c>
      <c r="AZ17" s="57">
        <v>0</v>
      </c>
      <c r="BA17" s="57">
        <v>0</v>
      </c>
      <c r="BB17" s="57">
        <v>0</v>
      </c>
      <c r="BC17" s="57">
        <v>0</v>
      </c>
      <c r="BD17" s="57">
        <v>0</v>
      </c>
      <c r="BE17" s="57">
        <v>0</v>
      </c>
      <c r="BF17" s="16"/>
      <c r="BG17" s="16">
        <f>SUM(E17:AW17)</f>
        <v>39</v>
      </c>
    </row>
    <row r="18" spans="1:59" ht="12.75">
      <c r="A18" s="271"/>
      <c r="B18" s="257" t="s">
        <v>240</v>
      </c>
      <c r="C18" s="257" t="s">
        <v>28</v>
      </c>
      <c r="D18" s="13" t="s">
        <v>12</v>
      </c>
      <c r="E18" s="224">
        <v>4</v>
      </c>
      <c r="F18" s="224">
        <v>4</v>
      </c>
      <c r="G18" s="224">
        <v>4</v>
      </c>
      <c r="H18" s="224">
        <v>4</v>
      </c>
      <c r="I18" s="224">
        <v>4</v>
      </c>
      <c r="J18" s="224">
        <v>4</v>
      </c>
      <c r="K18" s="224">
        <v>4</v>
      </c>
      <c r="L18" s="224">
        <v>4</v>
      </c>
      <c r="M18" s="224">
        <v>4</v>
      </c>
      <c r="N18" s="224">
        <v>4</v>
      </c>
      <c r="O18" s="224">
        <v>4</v>
      </c>
      <c r="P18" s="224">
        <v>4</v>
      </c>
      <c r="Q18" s="224">
        <v>4</v>
      </c>
      <c r="R18" s="224">
        <v>4</v>
      </c>
      <c r="S18" s="224">
        <v>5</v>
      </c>
      <c r="T18" s="224">
        <v>5</v>
      </c>
      <c r="U18" s="224">
        <v>5</v>
      </c>
      <c r="V18" s="21">
        <v>0</v>
      </c>
      <c r="W18" s="21">
        <v>0</v>
      </c>
      <c r="X18" s="224">
        <v>2</v>
      </c>
      <c r="Y18" s="224">
        <v>2</v>
      </c>
      <c r="Z18" s="224">
        <v>2</v>
      </c>
      <c r="AA18" s="224">
        <v>2</v>
      </c>
      <c r="AB18" s="18">
        <v>2</v>
      </c>
      <c r="AC18" s="18">
        <v>2</v>
      </c>
      <c r="AD18" s="18">
        <v>2</v>
      </c>
      <c r="AE18" s="18">
        <v>2</v>
      </c>
      <c r="AF18" s="18">
        <v>2</v>
      </c>
      <c r="AG18" s="18">
        <v>2</v>
      </c>
      <c r="AH18" s="18">
        <v>2</v>
      </c>
      <c r="AI18" s="18">
        <v>2</v>
      </c>
      <c r="AJ18" s="18">
        <v>2</v>
      </c>
      <c r="AK18" s="18">
        <v>2</v>
      </c>
      <c r="AL18" s="18">
        <v>2</v>
      </c>
      <c r="AM18" s="18">
        <v>2</v>
      </c>
      <c r="AN18" s="18">
        <v>2</v>
      </c>
      <c r="AO18" s="18">
        <v>1</v>
      </c>
      <c r="AP18" s="18">
        <v>2</v>
      </c>
      <c r="AQ18" s="18">
        <v>1</v>
      </c>
      <c r="AR18" s="18">
        <v>1</v>
      </c>
      <c r="AS18" s="18">
        <v>1</v>
      </c>
      <c r="AT18" s="18">
        <v>3</v>
      </c>
      <c r="AU18" s="18"/>
      <c r="AV18" s="181"/>
      <c r="AW18" s="57">
        <v>0</v>
      </c>
      <c r="AX18" s="57">
        <v>0</v>
      </c>
      <c r="AY18" s="57">
        <v>0</v>
      </c>
      <c r="AZ18" s="57">
        <v>0</v>
      </c>
      <c r="BA18" s="57">
        <v>0</v>
      </c>
      <c r="BB18" s="57">
        <v>0</v>
      </c>
      <c r="BC18" s="57">
        <v>0</v>
      </c>
      <c r="BD18" s="57">
        <v>0</v>
      </c>
      <c r="BE18" s="57">
        <v>0</v>
      </c>
      <c r="BF18" s="16">
        <f>SUM(E18:BE18)</f>
        <v>114</v>
      </c>
      <c r="BG18" s="16"/>
    </row>
    <row r="19" spans="1:59" ht="12.75">
      <c r="A19" s="271"/>
      <c r="B19" s="258"/>
      <c r="C19" s="258"/>
      <c r="D19" s="13" t="s">
        <v>13</v>
      </c>
      <c r="E19" s="225">
        <v>2</v>
      </c>
      <c r="F19" s="225">
        <v>2</v>
      </c>
      <c r="G19" s="225">
        <v>2</v>
      </c>
      <c r="H19" s="225">
        <v>2</v>
      </c>
      <c r="I19" s="225">
        <v>2</v>
      </c>
      <c r="J19" s="225">
        <v>2</v>
      </c>
      <c r="K19" s="225">
        <v>2</v>
      </c>
      <c r="L19" s="225">
        <v>2</v>
      </c>
      <c r="M19" s="225">
        <v>2</v>
      </c>
      <c r="N19" s="225">
        <v>2</v>
      </c>
      <c r="O19" s="225">
        <v>2</v>
      </c>
      <c r="P19" s="225">
        <v>2</v>
      </c>
      <c r="Q19" s="225">
        <v>2</v>
      </c>
      <c r="R19" s="225">
        <v>2</v>
      </c>
      <c r="S19" s="225">
        <v>2</v>
      </c>
      <c r="T19" s="225">
        <v>2</v>
      </c>
      <c r="U19" s="225">
        <v>2</v>
      </c>
      <c r="V19" s="21">
        <v>0</v>
      </c>
      <c r="W19" s="21">
        <v>0</v>
      </c>
      <c r="X19" s="160">
        <v>1</v>
      </c>
      <c r="Y19" s="160">
        <v>1</v>
      </c>
      <c r="Z19" s="160">
        <v>1</v>
      </c>
      <c r="AA19" s="160">
        <v>1</v>
      </c>
      <c r="AB19" s="13">
        <v>1</v>
      </c>
      <c r="AC19" s="13">
        <v>1</v>
      </c>
      <c r="AD19" s="13">
        <v>1</v>
      </c>
      <c r="AE19" s="13">
        <v>1</v>
      </c>
      <c r="AF19" s="13">
        <v>1</v>
      </c>
      <c r="AG19" s="13">
        <v>1</v>
      </c>
      <c r="AH19" s="13">
        <v>1</v>
      </c>
      <c r="AI19" s="13">
        <v>1</v>
      </c>
      <c r="AJ19" s="13">
        <v>1</v>
      </c>
      <c r="AK19" s="13">
        <v>1</v>
      </c>
      <c r="AL19" s="13">
        <v>1</v>
      </c>
      <c r="AM19" s="13"/>
      <c r="AN19" s="13">
        <v>1</v>
      </c>
      <c r="AO19" s="13">
        <v>1</v>
      </c>
      <c r="AP19" s="13">
        <v>1</v>
      </c>
      <c r="AQ19" s="13">
        <v>1</v>
      </c>
      <c r="AR19" s="13">
        <v>1</v>
      </c>
      <c r="AS19" s="13">
        <v>1</v>
      </c>
      <c r="AT19" s="13">
        <v>2</v>
      </c>
      <c r="AU19" s="13"/>
      <c r="AV19" s="44"/>
      <c r="AW19" s="57">
        <v>0</v>
      </c>
      <c r="AX19" s="57">
        <v>0</v>
      </c>
      <c r="AY19" s="57">
        <v>0</v>
      </c>
      <c r="AZ19" s="57">
        <v>0</v>
      </c>
      <c r="BA19" s="57">
        <v>0</v>
      </c>
      <c r="BB19" s="57">
        <v>0</v>
      </c>
      <c r="BC19" s="57">
        <v>0</v>
      </c>
      <c r="BD19" s="57">
        <v>0</v>
      </c>
      <c r="BE19" s="57">
        <v>0</v>
      </c>
      <c r="BF19" s="16"/>
      <c r="BG19" s="16">
        <f>SUM(E19:AW19)</f>
        <v>57</v>
      </c>
    </row>
    <row r="20" spans="1:59" ht="12.75">
      <c r="A20" s="271"/>
      <c r="B20" s="257" t="s">
        <v>241</v>
      </c>
      <c r="C20" s="257" t="s">
        <v>34</v>
      </c>
      <c r="D20" s="13" t="s">
        <v>12</v>
      </c>
      <c r="E20" s="224">
        <v>3</v>
      </c>
      <c r="F20" s="224">
        <v>3</v>
      </c>
      <c r="G20" s="224">
        <v>3</v>
      </c>
      <c r="H20" s="224">
        <v>3</v>
      </c>
      <c r="I20" s="224">
        <v>3</v>
      </c>
      <c r="J20" s="224">
        <v>3</v>
      </c>
      <c r="K20" s="224">
        <v>3</v>
      </c>
      <c r="L20" s="224">
        <v>3</v>
      </c>
      <c r="M20" s="224">
        <v>3</v>
      </c>
      <c r="N20" s="224">
        <v>3</v>
      </c>
      <c r="O20" s="224">
        <v>3</v>
      </c>
      <c r="P20" s="224">
        <v>3</v>
      </c>
      <c r="Q20" s="224">
        <v>3</v>
      </c>
      <c r="R20" s="224">
        <v>3</v>
      </c>
      <c r="S20" s="224">
        <v>3</v>
      </c>
      <c r="T20" s="224">
        <v>3</v>
      </c>
      <c r="U20" s="224">
        <v>3</v>
      </c>
      <c r="V20" s="21">
        <v>0</v>
      </c>
      <c r="W20" s="21">
        <v>0</v>
      </c>
      <c r="X20" s="224">
        <v>3</v>
      </c>
      <c r="Y20" s="224">
        <v>3</v>
      </c>
      <c r="Z20" s="224">
        <v>3</v>
      </c>
      <c r="AA20" s="224">
        <v>3</v>
      </c>
      <c r="AB20" s="18">
        <v>3</v>
      </c>
      <c r="AC20" s="18">
        <v>3</v>
      </c>
      <c r="AD20" s="18">
        <v>3</v>
      </c>
      <c r="AE20" s="18">
        <v>3</v>
      </c>
      <c r="AF20" s="18">
        <v>3</v>
      </c>
      <c r="AG20" s="18">
        <v>3</v>
      </c>
      <c r="AH20" s="18">
        <v>3</v>
      </c>
      <c r="AI20" s="18">
        <v>3</v>
      </c>
      <c r="AJ20" s="18">
        <v>3</v>
      </c>
      <c r="AK20" s="18">
        <v>3</v>
      </c>
      <c r="AL20" s="18">
        <v>3</v>
      </c>
      <c r="AM20" s="18">
        <v>3</v>
      </c>
      <c r="AN20" s="18">
        <v>3</v>
      </c>
      <c r="AO20" s="18">
        <v>3</v>
      </c>
      <c r="AP20" s="18">
        <v>3</v>
      </c>
      <c r="AQ20" s="18">
        <v>3</v>
      </c>
      <c r="AR20" s="18">
        <v>3</v>
      </c>
      <c r="AS20" s="18">
        <v>3</v>
      </c>
      <c r="AT20" s="18">
        <v>3</v>
      </c>
      <c r="AU20" s="18"/>
      <c r="AV20" s="181"/>
      <c r="AW20" s="57">
        <v>0</v>
      </c>
      <c r="AX20" s="57">
        <v>0</v>
      </c>
      <c r="AY20" s="57">
        <v>0</v>
      </c>
      <c r="AZ20" s="57">
        <v>0</v>
      </c>
      <c r="BA20" s="57">
        <v>0</v>
      </c>
      <c r="BB20" s="57">
        <v>0</v>
      </c>
      <c r="BC20" s="57">
        <v>0</v>
      </c>
      <c r="BD20" s="57">
        <v>0</v>
      </c>
      <c r="BE20" s="57">
        <v>0</v>
      </c>
      <c r="BF20" s="16">
        <f>SUM(E20:BE20)</f>
        <v>120</v>
      </c>
      <c r="BG20" s="16"/>
    </row>
    <row r="21" spans="1:59" ht="12.75">
      <c r="A21" s="271"/>
      <c r="B21" s="258"/>
      <c r="C21" s="258"/>
      <c r="D21" s="13" t="s">
        <v>13</v>
      </c>
      <c r="E21" s="225">
        <v>2</v>
      </c>
      <c r="F21" s="225">
        <v>1</v>
      </c>
      <c r="G21" s="225">
        <v>2</v>
      </c>
      <c r="H21" s="225">
        <v>1</v>
      </c>
      <c r="I21" s="225">
        <v>2</v>
      </c>
      <c r="J21" s="225">
        <v>1</v>
      </c>
      <c r="K21" s="225">
        <v>2</v>
      </c>
      <c r="L21" s="225">
        <v>1</v>
      </c>
      <c r="M21" s="227">
        <v>2</v>
      </c>
      <c r="N21" s="227">
        <v>1</v>
      </c>
      <c r="O21" s="227">
        <v>2</v>
      </c>
      <c r="P21" s="225">
        <v>1</v>
      </c>
      <c r="Q21" s="225">
        <v>2</v>
      </c>
      <c r="R21" s="225">
        <v>1</v>
      </c>
      <c r="S21" s="225">
        <v>2</v>
      </c>
      <c r="T21" s="225">
        <v>1</v>
      </c>
      <c r="U21" s="225">
        <v>2</v>
      </c>
      <c r="V21" s="21">
        <v>0</v>
      </c>
      <c r="W21" s="21">
        <v>0</v>
      </c>
      <c r="X21" s="225">
        <v>2</v>
      </c>
      <c r="Y21" s="225">
        <v>1</v>
      </c>
      <c r="Z21" s="225">
        <v>2</v>
      </c>
      <c r="AA21" s="225">
        <v>1</v>
      </c>
      <c r="AB21" s="45">
        <v>2</v>
      </c>
      <c r="AC21" s="45">
        <v>1</v>
      </c>
      <c r="AD21" s="45">
        <v>2</v>
      </c>
      <c r="AE21" s="45">
        <v>1</v>
      </c>
      <c r="AF21" s="45">
        <v>2</v>
      </c>
      <c r="AG21" s="45">
        <v>2</v>
      </c>
      <c r="AH21" s="45">
        <v>1</v>
      </c>
      <c r="AI21" s="45">
        <v>1</v>
      </c>
      <c r="AJ21" s="12">
        <v>2</v>
      </c>
      <c r="AK21" s="12">
        <v>2</v>
      </c>
      <c r="AL21" s="45">
        <v>1</v>
      </c>
      <c r="AM21" s="45">
        <v>1</v>
      </c>
      <c r="AN21" s="45">
        <v>1</v>
      </c>
      <c r="AO21" s="45">
        <v>1</v>
      </c>
      <c r="AP21" s="45">
        <v>2</v>
      </c>
      <c r="AQ21" s="45">
        <v>1</v>
      </c>
      <c r="AR21" s="45">
        <v>2</v>
      </c>
      <c r="AS21" s="45">
        <v>1</v>
      </c>
      <c r="AT21" s="45">
        <v>2</v>
      </c>
      <c r="AU21" s="45"/>
      <c r="AV21" s="45"/>
      <c r="AW21" s="57">
        <v>0</v>
      </c>
      <c r="AX21" s="57">
        <v>0</v>
      </c>
      <c r="AY21" s="57">
        <v>0</v>
      </c>
      <c r="AZ21" s="57">
        <v>0</v>
      </c>
      <c r="BA21" s="57">
        <v>0</v>
      </c>
      <c r="BB21" s="57">
        <v>0</v>
      </c>
      <c r="BC21" s="57">
        <v>0</v>
      </c>
      <c r="BD21" s="57">
        <v>0</v>
      </c>
      <c r="BE21" s="57">
        <v>0</v>
      </c>
      <c r="BF21" s="16"/>
      <c r="BG21" s="16">
        <f>SUM(E21:AW21)</f>
        <v>60</v>
      </c>
    </row>
    <row r="22" spans="1:59" ht="12.75">
      <c r="A22" s="271"/>
      <c r="B22" s="257" t="s">
        <v>242</v>
      </c>
      <c r="C22" s="257" t="s">
        <v>35</v>
      </c>
      <c r="D22" s="13" t="s">
        <v>12</v>
      </c>
      <c r="E22" s="224">
        <v>2</v>
      </c>
      <c r="F22" s="224">
        <v>2</v>
      </c>
      <c r="G22" s="224">
        <v>2</v>
      </c>
      <c r="H22" s="224">
        <v>2</v>
      </c>
      <c r="I22" s="224">
        <v>2</v>
      </c>
      <c r="J22" s="224">
        <v>2</v>
      </c>
      <c r="K22" s="224">
        <v>2</v>
      </c>
      <c r="L22" s="224">
        <v>2</v>
      </c>
      <c r="M22" s="224">
        <v>2</v>
      </c>
      <c r="N22" s="224">
        <v>2</v>
      </c>
      <c r="O22" s="224">
        <v>2</v>
      </c>
      <c r="P22" s="224">
        <v>2</v>
      </c>
      <c r="Q22" s="224">
        <v>2</v>
      </c>
      <c r="R22" s="224">
        <v>2</v>
      </c>
      <c r="S22" s="224">
        <v>1</v>
      </c>
      <c r="T22" s="224">
        <v>1</v>
      </c>
      <c r="U22" s="224">
        <v>1</v>
      </c>
      <c r="V22" s="21">
        <v>0</v>
      </c>
      <c r="W22" s="21">
        <v>0</v>
      </c>
      <c r="X22" s="224">
        <v>1</v>
      </c>
      <c r="Y22" s="224">
        <v>1</v>
      </c>
      <c r="Z22" s="224">
        <v>1</v>
      </c>
      <c r="AA22" s="224">
        <v>1</v>
      </c>
      <c r="AB22" s="18">
        <v>1</v>
      </c>
      <c r="AC22" s="18">
        <v>1</v>
      </c>
      <c r="AD22" s="18">
        <v>1</v>
      </c>
      <c r="AE22" s="18">
        <v>1</v>
      </c>
      <c r="AF22" s="18">
        <v>1</v>
      </c>
      <c r="AG22" s="18">
        <v>1</v>
      </c>
      <c r="AH22" s="18">
        <v>1</v>
      </c>
      <c r="AI22" s="18">
        <v>1</v>
      </c>
      <c r="AJ22" s="18">
        <v>1</v>
      </c>
      <c r="AK22" s="18">
        <v>1</v>
      </c>
      <c r="AL22" s="18">
        <v>1</v>
      </c>
      <c r="AM22" s="18">
        <v>1</v>
      </c>
      <c r="AN22" s="18">
        <v>1</v>
      </c>
      <c r="AO22" s="18">
        <v>1</v>
      </c>
      <c r="AP22" s="18">
        <v>1</v>
      </c>
      <c r="AQ22" s="18">
        <v>1</v>
      </c>
      <c r="AR22" s="18">
        <v>1</v>
      </c>
      <c r="AS22" s="18">
        <v>1</v>
      </c>
      <c r="AT22" s="18">
        <v>1</v>
      </c>
      <c r="AU22" s="18"/>
      <c r="AV22" s="45"/>
      <c r="AW22" s="57">
        <v>0</v>
      </c>
      <c r="AX22" s="57">
        <v>0</v>
      </c>
      <c r="AY22" s="57">
        <v>0</v>
      </c>
      <c r="AZ22" s="57">
        <v>0</v>
      </c>
      <c r="BA22" s="57">
        <v>0</v>
      </c>
      <c r="BB22" s="57">
        <v>0</v>
      </c>
      <c r="BC22" s="57">
        <v>0</v>
      </c>
      <c r="BD22" s="57">
        <v>0</v>
      </c>
      <c r="BE22" s="57">
        <v>0</v>
      </c>
      <c r="BF22" s="16">
        <f>SUM(E22:BE22)</f>
        <v>54</v>
      </c>
      <c r="BG22" s="16"/>
    </row>
    <row r="23" spans="1:59" ht="12.75">
      <c r="A23" s="271"/>
      <c r="B23" s="258"/>
      <c r="C23" s="258"/>
      <c r="D23" s="13" t="s">
        <v>13</v>
      </c>
      <c r="E23" s="225">
        <v>1</v>
      </c>
      <c r="F23" s="225">
        <v>1</v>
      </c>
      <c r="G23" s="225">
        <v>1</v>
      </c>
      <c r="H23" s="225">
        <v>1</v>
      </c>
      <c r="I23" s="225">
        <v>1</v>
      </c>
      <c r="J23" s="225">
        <v>1</v>
      </c>
      <c r="K23" s="225">
        <v>1</v>
      </c>
      <c r="L23" s="225">
        <v>1</v>
      </c>
      <c r="M23" s="225">
        <v>1</v>
      </c>
      <c r="N23" s="225">
        <v>1</v>
      </c>
      <c r="O23" s="225">
        <v>1</v>
      </c>
      <c r="P23" s="225">
        <v>1</v>
      </c>
      <c r="Q23" s="225">
        <v>1</v>
      </c>
      <c r="R23" s="225">
        <v>1</v>
      </c>
      <c r="S23" s="225">
        <v>1</v>
      </c>
      <c r="T23" s="225">
        <v>1</v>
      </c>
      <c r="U23" s="225">
        <v>1</v>
      </c>
      <c r="V23" s="21">
        <v>0</v>
      </c>
      <c r="W23" s="21">
        <v>0</v>
      </c>
      <c r="X23" s="13"/>
      <c r="Y23" s="13">
        <v>1</v>
      </c>
      <c r="Z23" s="13"/>
      <c r="AA23" s="13">
        <v>1</v>
      </c>
      <c r="AB23" s="44"/>
      <c r="AC23" s="44">
        <v>1</v>
      </c>
      <c r="AD23" s="44">
        <v>1</v>
      </c>
      <c r="AE23" s="44">
        <v>1</v>
      </c>
      <c r="AF23" s="44">
        <v>1</v>
      </c>
      <c r="AG23" s="45"/>
      <c r="AH23" s="45"/>
      <c r="AI23" s="45">
        <v>1</v>
      </c>
      <c r="AJ23" s="12"/>
      <c r="AK23" s="13">
        <v>1</v>
      </c>
      <c r="AL23" s="45"/>
      <c r="AM23" s="45">
        <v>1</v>
      </c>
      <c r="AN23" s="45"/>
      <c r="AO23" s="45">
        <v>1</v>
      </c>
      <c r="AP23" s="45"/>
      <c r="AQ23" s="45">
        <v>1</v>
      </c>
      <c r="AR23" s="45"/>
      <c r="AS23" s="45"/>
      <c r="AT23" s="45"/>
      <c r="AU23" s="45"/>
      <c r="AV23" s="45"/>
      <c r="AW23" s="57">
        <v>0</v>
      </c>
      <c r="AX23" s="57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  <c r="BF23" s="16"/>
      <c r="BG23" s="16">
        <f>SUM(E23:AW23)</f>
        <v>28</v>
      </c>
    </row>
    <row r="24" spans="1:59" ht="12.75">
      <c r="A24" s="271"/>
      <c r="B24" s="257" t="s">
        <v>243</v>
      </c>
      <c r="C24" s="257" t="s">
        <v>36</v>
      </c>
      <c r="D24" s="13" t="s">
        <v>12</v>
      </c>
      <c r="E24" s="224">
        <v>2</v>
      </c>
      <c r="F24" s="224">
        <v>2</v>
      </c>
      <c r="G24" s="224">
        <v>2</v>
      </c>
      <c r="H24" s="224">
        <v>2</v>
      </c>
      <c r="I24" s="224">
        <v>2</v>
      </c>
      <c r="J24" s="224">
        <v>2</v>
      </c>
      <c r="K24" s="224">
        <v>2</v>
      </c>
      <c r="L24" s="224">
        <v>2</v>
      </c>
      <c r="M24" s="224">
        <v>2</v>
      </c>
      <c r="N24" s="224">
        <v>2</v>
      </c>
      <c r="O24" s="224">
        <v>2</v>
      </c>
      <c r="P24" s="224">
        <v>2</v>
      </c>
      <c r="Q24" s="224">
        <v>2</v>
      </c>
      <c r="R24" s="224">
        <v>2</v>
      </c>
      <c r="S24" s="224">
        <v>2</v>
      </c>
      <c r="T24" s="224">
        <v>2</v>
      </c>
      <c r="U24" s="224">
        <v>2</v>
      </c>
      <c r="V24" s="21">
        <v>0</v>
      </c>
      <c r="W24" s="21">
        <v>0</v>
      </c>
      <c r="X24" s="161">
        <v>1</v>
      </c>
      <c r="Y24" s="161">
        <v>1</v>
      </c>
      <c r="Z24" s="161">
        <v>1</v>
      </c>
      <c r="AA24" s="161">
        <v>1</v>
      </c>
      <c r="AB24" s="215">
        <v>1</v>
      </c>
      <c r="AC24" s="215">
        <v>1</v>
      </c>
      <c r="AD24" s="215">
        <v>1</v>
      </c>
      <c r="AE24" s="215">
        <v>1</v>
      </c>
      <c r="AF24" s="215">
        <v>1</v>
      </c>
      <c r="AG24" s="215">
        <v>1</v>
      </c>
      <c r="AH24" s="215">
        <v>1</v>
      </c>
      <c r="AI24" s="215">
        <v>1</v>
      </c>
      <c r="AJ24" s="215">
        <v>1</v>
      </c>
      <c r="AK24" s="215">
        <v>1</v>
      </c>
      <c r="AL24" s="215">
        <v>1</v>
      </c>
      <c r="AM24" s="215">
        <v>1</v>
      </c>
      <c r="AN24" s="215">
        <v>1</v>
      </c>
      <c r="AO24" s="215">
        <v>1</v>
      </c>
      <c r="AP24" s="215">
        <v>1</v>
      </c>
      <c r="AQ24" s="215">
        <v>1</v>
      </c>
      <c r="AR24" s="215">
        <v>1</v>
      </c>
      <c r="AS24" s="215">
        <v>2</v>
      </c>
      <c r="AT24" s="215"/>
      <c r="AU24" s="215"/>
      <c r="AV24" s="45"/>
      <c r="AW24" s="57">
        <v>0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  <c r="BD24" s="57">
        <v>0</v>
      </c>
      <c r="BE24" s="57">
        <v>0</v>
      </c>
      <c r="BF24" s="16">
        <f>SUM(E24:BE24)</f>
        <v>57</v>
      </c>
      <c r="BG24" s="16"/>
    </row>
    <row r="25" spans="1:59" ht="12.75">
      <c r="A25" s="271"/>
      <c r="B25" s="258"/>
      <c r="C25" s="258"/>
      <c r="D25" s="13" t="s">
        <v>13</v>
      </c>
      <c r="E25" s="225">
        <v>1</v>
      </c>
      <c r="F25" s="225">
        <v>1</v>
      </c>
      <c r="G25" s="225">
        <v>1</v>
      </c>
      <c r="H25" s="225">
        <v>1</v>
      </c>
      <c r="I25" s="225">
        <v>1</v>
      </c>
      <c r="J25" s="225">
        <v>1</v>
      </c>
      <c r="K25" s="225">
        <v>1</v>
      </c>
      <c r="L25" s="225">
        <v>1</v>
      </c>
      <c r="M25" s="225">
        <v>1</v>
      </c>
      <c r="N25" s="225">
        <v>1</v>
      </c>
      <c r="O25" s="225">
        <v>1</v>
      </c>
      <c r="P25" s="225">
        <v>1</v>
      </c>
      <c r="Q25" s="225">
        <v>1</v>
      </c>
      <c r="R25" s="225">
        <v>1</v>
      </c>
      <c r="S25" s="225">
        <v>1</v>
      </c>
      <c r="T25" s="225">
        <v>1</v>
      </c>
      <c r="U25" s="225">
        <v>1</v>
      </c>
      <c r="V25" s="21">
        <v>0</v>
      </c>
      <c r="W25" s="21">
        <v>0</v>
      </c>
      <c r="X25" s="160">
        <v>1</v>
      </c>
      <c r="Y25" s="160"/>
      <c r="Z25" s="160">
        <v>1</v>
      </c>
      <c r="AA25" s="160"/>
      <c r="AB25" s="44">
        <v>1</v>
      </c>
      <c r="AC25" s="44"/>
      <c r="AD25" s="44">
        <v>1</v>
      </c>
      <c r="AE25" s="44"/>
      <c r="AF25" s="44">
        <v>1</v>
      </c>
      <c r="AG25" s="45">
        <v>1</v>
      </c>
      <c r="AH25" s="45">
        <v>1</v>
      </c>
      <c r="AI25" s="45"/>
      <c r="AJ25" s="12">
        <v>1</v>
      </c>
      <c r="AK25" s="13"/>
      <c r="AL25" s="45">
        <v>1</v>
      </c>
      <c r="AM25" s="45"/>
      <c r="AN25" s="45">
        <v>1</v>
      </c>
      <c r="AO25" s="45"/>
      <c r="AP25" s="45">
        <v>1</v>
      </c>
      <c r="AQ25" s="181"/>
      <c r="AR25" s="45">
        <v>1</v>
      </c>
      <c r="AS25" s="45">
        <v>1</v>
      </c>
      <c r="AT25" s="45"/>
      <c r="AU25" s="45"/>
      <c r="AV25" s="45"/>
      <c r="AW25" s="57">
        <v>0</v>
      </c>
      <c r="AX25" s="57">
        <v>0</v>
      </c>
      <c r="AY25" s="57">
        <v>0</v>
      </c>
      <c r="AZ25" s="57">
        <v>0</v>
      </c>
      <c r="BA25" s="57">
        <v>0</v>
      </c>
      <c r="BB25" s="57">
        <v>0</v>
      </c>
      <c r="BC25" s="57">
        <v>0</v>
      </c>
      <c r="BD25" s="57">
        <v>0</v>
      </c>
      <c r="BE25" s="57">
        <v>0</v>
      </c>
      <c r="BF25" s="16"/>
      <c r="BG25" s="16">
        <f>SUM(E25:AW25)</f>
        <v>30</v>
      </c>
    </row>
    <row r="26" spans="1:59" ht="12.75">
      <c r="A26" s="271"/>
      <c r="B26" s="292" t="s">
        <v>234</v>
      </c>
      <c r="C26" s="257" t="s">
        <v>247</v>
      </c>
      <c r="D26" s="13" t="s">
        <v>12</v>
      </c>
      <c r="E26" s="224">
        <v>2</v>
      </c>
      <c r="F26" s="224">
        <v>2</v>
      </c>
      <c r="G26" s="224">
        <v>2</v>
      </c>
      <c r="H26" s="224">
        <v>2</v>
      </c>
      <c r="I26" s="224">
        <v>2</v>
      </c>
      <c r="J26" s="224">
        <v>2</v>
      </c>
      <c r="K26" s="224">
        <v>2</v>
      </c>
      <c r="L26" s="224">
        <v>2</v>
      </c>
      <c r="M26" s="224">
        <v>2</v>
      </c>
      <c r="N26" s="224">
        <v>2</v>
      </c>
      <c r="O26" s="224">
        <v>2</v>
      </c>
      <c r="P26" s="224">
        <v>2</v>
      </c>
      <c r="Q26" s="224">
        <v>2</v>
      </c>
      <c r="R26" s="224">
        <v>2</v>
      </c>
      <c r="S26" s="224">
        <v>2</v>
      </c>
      <c r="T26" s="224">
        <v>2</v>
      </c>
      <c r="U26" s="224">
        <v>2</v>
      </c>
      <c r="V26" s="21">
        <v>0</v>
      </c>
      <c r="W26" s="21">
        <v>0</v>
      </c>
      <c r="X26" s="224">
        <v>1</v>
      </c>
      <c r="Y26" s="224">
        <v>1</v>
      </c>
      <c r="Z26" s="224">
        <v>1</v>
      </c>
      <c r="AA26" s="224">
        <v>1</v>
      </c>
      <c r="AB26" s="18">
        <v>1</v>
      </c>
      <c r="AC26" s="18">
        <v>1</v>
      </c>
      <c r="AD26" s="18">
        <v>1</v>
      </c>
      <c r="AE26" s="18">
        <v>1</v>
      </c>
      <c r="AF26" s="18">
        <v>1</v>
      </c>
      <c r="AG26" s="18">
        <v>1</v>
      </c>
      <c r="AH26" s="18">
        <v>1</v>
      </c>
      <c r="AI26" s="18">
        <v>1</v>
      </c>
      <c r="AJ26" s="18">
        <v>1</v>
      </c>
      <c r="AK26" s="18">
        <v>1</v>
      </c>
      <c r="AL26" s="18">
        <v>1</v>
      </c>
      <c r="AM26" s="18">
        <v>1</v>
      </c>
      <c r="AN26" s="18">
        <v>1</v>
      </c>
      <c r="AO26" s="18">
        <v>1</v>
      </c>
      <c r="AP26" s="18">
        <v>1</v>
      </c>
      <c r="AQ26" s="18">
        <v>1</v>
      </c>
      <c r="AR26" s="18">
        <v>1</v>
      </c>
      <c r="AS26" s="18">
        <v>1</v>
      </c>
      <c r="AT26" s="18">
        <v>1</v>
      </c>
      <c r="AU26" s="18"/>
      <c r="AV26" s="45"/>
      <c r="AW26" s="57">
        <v>0</v>
      </c>
      <c r="AX26" s="57">
        <v>0</v>
      </c>
      <c r="AY26" s="57">
        <v>0</v>
      </c>
      <c r="AZ26" s="57">
        <v>0</v>
      </c>
      <c r="BA26" s="57">
        <v>0</v>
      </c>
      <c r="BB26" s="57">
        <v>0</v>
      </c>
      <c r="BC26" s="57">
        <v>0</v>
      </c>
      <c r="BD26" s="57">
        <v>0</v>
      </c>
      <c r="BE26" s="57">
        <v>0</v>
      </c>
      <c r="BF26" s="16">
        <f>SUM(E26:BE26)</f>
        <v>57</v>
      </c>
      <c r="BG26" s="16"/>
    </row>
    <row r="27" spans="1:59" ht="12.75">
      <c r="A27" s="271"/>
      <c r="B27" s="293"/>
      <c r="C27" s="258"/>
      <c r="D27" s="13" t="s">
        <v>13</v>
      </c>
      <c r="E27" s="225">
        <v>1</v>
      </c>
      <c r="F27" s="225">
        <v>1</v>
      </c>
      <c r="G27" s="225">
        <v>1</v>
      </c>
      <c r="H27" s="225">
        <v>1</v>
      </c>
      <c r="I27" s="225">
        <v>1</v>
      </c>
      <c r="J27" s="225">
        <v>1</v>
      </c>
      <c r="K27" s="225">
        <v>1</v>
      </c>
      <c r="L27" s="225">
        <v>1</v>
      </c>
      <c r="M27" s="225">
        <v>1</v>
      </c>
      <c r="N27" s="225">
        <v>1</v>
      </c>
      <c r="O27" s="225">
        <v>1</v>
      </c>
      <c r="P27" s="225">
        <v>1</v>
      </c>
      <c r="Q27" s="225">
        <v>1</v>
      </c>
      <c r="R27" s="225">
        <v>1</v>
      </c>
      <c r="S27" s="225">
        <v>1</v>
      </c>
      <c r="T27" s="225">
        <v>1</v>
      </c>
      <c r="U27" s="225">
        <v>1</v>
      </c>
      <c r="V27" s="21">
        <v>0</v>
      </c>
      <c r="W27" s="21">
        <v>0</v>
      </c>
      <c r="X27" s="160"/>
      <c r="Y27" s="160">
        <v>1</v>
      </c>
      <c r="Z27" s="160"/>
      <c r="AA27" s="160">
        <v>1</v>
      </c>
      <c r="AB27" s="44">
        <v>1</v>
      </c>
      <c r="AC27" s="44">
        <v>1</v>
      </c>
      <c r="AD27" s="44"/>
      <c r="AE27" s="44">
        <v>1</v>
      </c>
      <c r="AF27" s="44"/>
      <c r="AG27" s="45">
        <v>1</v>
      </c>
      <c r="AH27" s="45"/>
      <c r="AI27" s="45">
        <v>1</v>
      </c>
      <c r="AJ27" s="13"/>
      <c r="AK27" s="45">
        <v>1</v>
      </c>
      <c r="AL27" s="182"/>
      <c r="AM27" s="45">
        <v>1</v>
      </c>
      <c r="AN27" s="45">
        <v>1</v>
      </c>
      <c r="AO27" s="45">
        <v>1</v>
      </c>
      <c r="AP27" s="181"/>
      <c r="AQ27" s="45">
        <v>1</v>
      </c>
      <c r="AR27" s="183"/>
      <c r="AS27" s="45"/>
      <c r="AT27" s="45"/>
      <c r="AU27" s="45"/>
      <c r="AV27" s="45"/>
      <c r="AW27" s="57">
        <v>0</v>
      </c>
      <c r="AX27" s="57">
        <v>0</v>
      </c>
      <c r="AY27" s="57">
        <v>0</v>
      </c>
      <c r="AZ27" s="57">
        <v>0</v>
      </c>
      <c r="BA27" s="57">
        <v>0</v>
      </c>
      <c r="BB27" s="57">
        <v>0</v>
      </c>
      <c r="BC27" s="57">
        <v>0</v>
      </c>
      <c r="BD27" s="57">
        <v>0</v>
      </c>
      <c r="BE27" s="57">
        <v>0</v>
      </c>
      <c r="BF27" s="16"/>
      <c r="BG27" s="16">
        <f>SUM(E27:AW27)</f>
        <v>29</v>
      </c>
    </row>
    <row r="28" spans="1:59" ht="12.75">
      <c r="A28" s="271"/>
      <c r="B28" s="292" t="s">
        <v>238</v>
      </c>
      <c r="C28" s="257" t="s">
        <v>22</v>
      </c>
      <c r="D28" s="13" t="s">
        <v>12</v>
      </c>
      <c r="E28" s="224">
        <v>3</v>
      </c>
      <c r="F28" s="224">
        <v>3</v>
      </c>
      <c r="G28" s="224">
        <v>3</v>
      </c>
      <c r="H28" s="224">
        <v>3</v>
      </c>
      <c r="I28" s="224">
        <v>3</v>
      </c>
      <c r="J28" s="224">
        <v>3</v>
      </c>
      <c r="K28" s="224">
        <v>3</v>
      </c>
      <c r="L28" s="224">
        <v>3</v>
      </c>
      <c r="M28" s="224">
        <v>3</v>
      </c>
      <c r="N28" s="224">
        <v>3</v>
      </c>
      <c r="O28" s="224">
        <v>3</v>
      </c>
      <c r="P28" s="224">
        <v>3</v>
      </c>
      <c r="Q28" s="224">
        <v>3</v>
      </c>
      <c r="R28" s="224">
        <v>3</v>
      </c>
      <c r="S28" s="224">
        <v>3</v>
      </c>
      <c r="T28" s="224">
        <v>3</v>
      </c>
      <c r="U28" s="224">
        <v>3</v>
      </c>
      <c r="V28" s="21">
        <v>0</v>
      </c>
      <c r="W28" s="21">
        <v>0</v>
      </c>
      <c r="X28" s="161">
        <v>3</v>
      </c>
      <c r="Y28" s="161">
        <v>3</v>
      </c>
      <c r="Z28" s="161">
        <v>3</v>
      </c>
      <c r="AA28" s="161">
        <v>3</v>
      </c>
      <c r="AB28" s="215">
        <v>3</v>
      </c>
      <c r="AC28" s="215">
        <v>3</v>
      </c>
      <c r="AD28" s="215">
        <v>3</v>
      </c>
      <c r="AE28" s="215">
        <v>3</v>
      </c>
      <c r="AF28" s="215">
        <v>3</v>
      </c>
      <c r="AG28" s="215">
        <v>3</v>
      </c>
      <c r="AH28" s="215">
        <v>3</v>
      </c>
      <c r="AI28" s="215">
        <v>3</v>
      </c>
      <c r="AJ28" s="215">
        <v>3</v>
      </c>
      <c r="AK28" s="215">
        <v>3</v>
      </c>
      <c r="AL28" s="215">
        <v>3</v>
      </c>
      <c r="AM28" s="215">
        <v>3</v>
      </c>
      <c r="AN28" s="215">
        <v>3</v>
      </c>
      <c r="AO28" s="215">
        <v>3</v>
      </c>
      <c r="AP28" s="215">
        <v>3</v>
      </c>
      <c r="AQ28" s="215">
        <v>3</v>
      </c>
      <c r="AR28" s="215">
        <v>3</v>
      </c>
      <c r="AS28" s="215">
        <v>3</v>
      </c>
      <c r="AT28" s="215">
        <v>3</v>
      </c>
      <c r="AU28" s="215">
        <v>3</v>
      </c>
      <c r="AV28" s="44"/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7">
        <v>0</v>
      </c>
      <c r="BE28" s="57">
        <v>0</v>
      </c>
      <c r="BF28" s="16">
        <f>SUM(E28:BE28)</f>
        <v>123</v>
      </c>
      <c r="BG28" s="16"/>
    </row>
    <row r="29" spans="1:59" ht="12.75">
      <c r="A29" s="271"/>
      <c r="B29" s="293"/>
      <c r="C29" s="258"/>
      <c r="D29" s="13" t="s">
        <v>13</v>
      </c>
      <c r="E29" s="225">
        <v>2</v>
      </c>
      <c r="F29" s="225">
        <v>1</v>
      </c>
      <c r="G29" s="225">
        <v>2</v>
      </c>
      <c r="H29" s="225">
        <v>1</v>
      </c>
      <c r="I29" s="225">
        <v>2</v>
      </c>
      <c r="J29" s="225">
        <v>1</v>
      </c>
      <c r="K29" s="225">
        <v>2</v>
      </c>
      <c r="L29" s="160">
        <v>1</v>
      </c>
      <c r="M29" s="226">
        <v>2</v>
      </c>
      <c r="N29" s="226">
        <v>1</v>
      </c>
      <c r="O29" s="226">
        <v>2</v>
      </c>
      <c r="P29" s="160">
        <v>1</v>
      </c>
      <c r="Q29" s="160">
        <v>2</v>
      </c>
      <c r="R29" s="160">
        <v>1</v>
      </c>
      <c r="S29" s="160">
        <v>2</v>
      </c>
      <c r="T29" s="160">
        <v>1</v>
      </c>
      <c r="U29" s="160">
        <v>2</v>
      </c>
      <c r="V29" s="21">
        <v>0</v>
      </c>
      <c r="W29" s="21">
        <v>0</v>
      </c>
      <c r="X29" s="160">
        <v>1</v>
      </c>
      <c r="Y29" s="160">
        <v>2</v>
      </c>
      <c r="Z29" s="160">
        <v>1</v>
      </c>
      <c r="AA29" s="160">
        <v>2</v>
      </c>
      <c r="AB29" s="44">
        <v>1</v>
      </c>
      <c r="AC29" s="44">
        <v>2</v>
      </c>
      <c r="AD29" s="44">
        <v>1</v>
      </c>
      <c r="AE29" s="44">
        <v>2</v>
      </c>
      <c r="AF29" s="44">
        <v>1</v>
      </c>
      <c r="AG29" s="45">
        <v>2</v>
      </c>
      <c r="AH29" s="45">
        <v>1</v>
      </c>
      <c r="AI29" s="45">
        <v>2</v>
      </c>
      <c r="AJ29" s="12">
        <v>1</v>
      </c>
      <c r="AK29" s="13">
        <v>1</v>
      </c>
      <c r="AL29" s="45">
        <v>2</v>
      </c>
      <c r="AM29" s="45">
        <v>2</v>
      </c>
      <c r="AN29" s="45">
        <v>1</v>
      </c>
      <c r="AO29" s="45">
        <v>2</v>
      </c>
      <c r="AP29" s="45">
        <v>1</v>
      </c>
      <c r="AQ29" s="45">
        <v>2</v>
      </c>
      <c r="AR29" s="45">
        <v>1</v>
      </c>
      <c r="AS29" s="45">
        <v>2</v>
      </c>
      <c r="AT29" s="45">
        <v>1</v>
      </c>
      <c r="AU29" s="45">
        <v>2</v>
      </c>
      <c r="AV29" s="45"/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0</v>
      </c>
      <c r="BE29" s="57">
        <v>0</v>
      </c>
      <c r="BF29" s="16"/>
      <c r="BG29" s="16">
        <f>SUM(E29:AW29)</f>
        <v>62</v>
      </c>
    </row>
    <row r="30" spans="1:59" ht="12.75" hidden="1">
      <c r="A30" s="271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1">
        <v>0</v>
      </c>
      <c r="W30" s="21">
        <v>0</v>
      </c>
      <c r="X30" s="33"/>
      <c r="Y30" s="33"/>
      <c r="Z30" s="33"/>
      <c r="AA30" s="33"/>
      <c r="AD30" s="2"/>
      <c r="AF30" s="2"/>
      <c r="AM30" s="2"/>
      <c r="AN30" s="2"/>
      <c r="AT30" s="2"/>
      <c r="AU30" s="2"/>
      <c r="AW30" s="57">
        <v>0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F30" s="16">
        <f>SUM(E30:BE30)</f>
        <v>0</v>
      </c>
      <c r="BG30" s="16">
        <f>SUM(E30:AW30)</f>
        <v>0</v>
      </c>
    </row>
    <row r="31" spans="1:59" ht="12.75" hidden="1">
      <c r="A31" s="271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21">
        <v>0</v>
      </c>
      <c r="W31" s="21">
        <v>0</v>
      </c>
      <c r="X31" s="33"/>
      <c r="Y31" s="33"/>
      <c r="Z31" s="33"/>
      <c r="AA31" s="33"/>
      <c r="AD31" s="2"/>
      <c r="AF31" s="2"/>
      <c r="AM31" s="2"/>
      <c r="AN31" s="2"/>
      <c r="AT31" s="2"/>
      <c r="AU31" s="2"/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7">
        <v>0</v>
      </c>
      <c r="BF31" s="16">
        <f>SUM(E31:BE31)</f>
        <v>0</v>
      </c>
      <c r="BG31" s="16">
        <f>SUM(E31:AW31)</f>
        <v>0</v>
      </c>
    </row>
    <row r="32" spans="1:59" ht="12.75">
      <c r="A32" s="271"/>
      <c r="B32" s="286" t="s">
        <v>248</v>
      </c>
      <c r="C32" s="288" t="s">
        <v>40</v>
      </c>
      <c r="D32" s="13" t="s">
        <v>12</v>
      </c>
      <c r="E32" s="224">
        <v>1</v>
      </c>
      <c r="F32" s="224">
        <v>1</v>
      </c>
      <c r="G32" s="224">
        <v>1</v>
      </c>
      <c r="H32" s="224">
        <v>1</v>
      </c>
      <c r="I32" s="224">
        <v>1</v>
      </c>
      <c r="J32" s="224">
        <v>1</v>
      </c>
      <c r="K32" s="224">
        <v>1</v>
      </c>
      <c r="L32" s="224">
        <v>1</v>
      </c>
      <c r="M32" s="224">
        <v>1</v>
      </c>
      <c r="N32" s="224">
        <v>1</v>
      </c>
      <c r="O32" s="224">
        <v>1</v>
      </c>
      <c r="P32" s="224">
        <v>1</v>
      </c>
      <c r="Q32" s="224">
        <v>1</v>
      </c>
      <c r="R32" s="224">
        <v>1</v>
      </c>
      <c r="S32" s="224">
        <v>1</v>
      </c>
      <c r="T32" s="224">
        <v>1</v>
      </c>
      <c r="U32" s="224">
        <v>1</v>
      </c>
      <c r="V32" s="21">
        <v>0</v>
      </c>
      <c r="W32" s="21">
        <v>0</v>
      </c>
      <c r="X32" s="161">
        <v>1</v>
      </c>
      <c r="Y32" s="161">
        <v>1</v>
      </c>
      <c r="Z32" s="161">
        <v>1</v>
      </c>
      <c r="AA32" s="161">
        <v>1</v>
      </c>
      <c r="AB32" s="215">
        <v>1</v>
      </c>
      <c r="AC32" s="215">
        <v>1</v>
      </c>
      <c r="AD32" s="215">
        <v>1</v>
      </c>
      <c r="AE32" s="215">
        <v>1</v>
      </c>
      <c r="AF32" s="215">
        <v>1</v>
      </c>
      <c r="AG32" s="215">
        <v>1</v>
      </c>
      <c r="AH32" s="215">
        <v>1</v>
      </c>
      <c r="AI32" s="215">
        <v>1</v>
      </c>
      <c r="AJ32" s="215">
        <v>1</v>
      </c>
      <c r="AK32" s="215">
        <v>1</v>
      </c>
      <c r="AL32" s="215">
        <v>1</v>
      </c>
      <c r="AM32" s="215">
        <v>1</v>
      </c>
      <c r="AN32" s="215">
        <v>1</v>
      </c>
      <c r="AO32" s="215">
        <v>1</v>
      </c>
      <c r="AP32" s="215">
        <v>1</v>
      </c>
      <c r="AQ32" s="215">
        <v>1</v>
      </c>
      <c r="AR32" s="215">
        <v>1</v>
      </c>
      <c r="AS32" s="215">
        <v>1</v>
      </c>
      <c r="AT32" s="215">
        <v>1</v>
      </c>
      <c r="AU32" s="215"/>
      <c r="AV32" s="45"/>
      <c r="AW32" s="57">
        <v>0</v>
      </c>
      <c r="AX32" s="57">
        <v>0</v>
      </c>
      <c r="AY32" s="57">
        <v>0</v>
      </c>
      <c r="AZ32" s="57">
        <v>0</v>
      </c>
      <c r="BA32" s="57">
        <v>0</v>
      </c>
      <c r="BB32" s="57">
        <v>0</v>
      </c>
      <c r="BC32" s="57">
        <v>0</v>
      </c>
      <c r="BD32" s="57">
        <v>0</v>
      </c>
      <c r="BF32" s="16">
        <f>SUM(E32:BE32)</f>
        <v>40</v>
      </c>
      <c r="BG32" s="16"/>
    </row>
    <row r="33" spans="1:59" ht="12.75">
      <c r="A33" s="271"/>
      <c r="B33" s="287"/>
      <c r="C33" s="289"/>
      <c r="D33" s="13" t="s">
        <v>13</v>
      </c>
      <c r="E33" s="225"/>
      <c r="F33" s="225">
        <v>1</v>
      </c>
      <c r="G33" s="225"/>
      <c r="H33" s="225">
        <v>1</v>
      </c>
      <c r="I33" s="225"/>
      <c r="J33" s="225">
        <v>1</v>
      </c>
      <c r="K33" s="225"/>
      <c r="L33" s="160">
        <v>1</v>
      </c>
      <c r="M33" s="226"/>
      <c r="N33" s="226">
        <v>1</v>
      </c>
      <c r="O33" s="226"/>
      <c r="P33" s="160">
        <v>1</v>
      </c>
      <c r="Q33" s="160"/>
      <c r="R33" s="160">
        <v>1</v>
      </c>
      <c r="S33" s="160"/>
      <c r="T33" s="160">
        <v>1</v>
      </c>
      <c r="U33" s="160"/>
      <c r="V33" s="21">
        <v>0</v>
      </c>
      <c r="W33" s="21">
        <v>0</v>
      </c>
      <c r="X33" s="160">
        <v>1</v>
      </c>
      <c r="Y33" s="160"/>
      <c r="Z33" s="160">
        <v>1</v>
      </c>
      <c r="AA33" s="160"/>
      <c r="AB33" s="44">
        <v>1</v>
      </c>
      <c r="AC33" s="44"/>
      <c r="AD33" s="44">
        <v>1</v>
      </c>
      <c r="AE33" s="44"/>
      <c r="AF33" s="44">
        <v>1</v>
      </c>
      <c r="AG33" s="45"/>
      <c r="AH33" s="45">
        <v>1</v>
      </c>
      <c r="AI33" s="45"/>
      <c r="AJ33" s="13">
        <v>1</v>
      </c>
      <c r="AL33" s="45">
        <v>1</v>
      </c>
      <c r="AM33" s="45">
        <v>1</v>
      </c>
      <c r="AN33" s="45">
        <v>1</v>
      </c>
      <c r="AO33" s="182"/>
      <c r="AP33" s="45">
        <v>1</v>
      </c>
      <c r="AQ33" s="45"/>
      <c r="AR33" s="45">
        <v>1</v>
      </c>
      <c r="AS33" s="45"/>
      <c r="AT33" s="45">
        <v>1</v>
      </c>
      <c r="AU33" s="45"/>
      <c r="AV33" s="45"/>
      <c r="AW33" s="57">
        <v>0</v>
      </c>
      <c r="AX33" s="57">
        <v>0</v>
      </c>
      <c r="AY33" s="57">
        <v>0</v>
      </c>
      <c r="AZ33" s="57">
        <v>0</v>
      </c>
      <c r="BA33" s="57">
        <v>0</v>
      </c>
      <c r="BB33" s="57">
        <v>0</v>
      </c>
      <c r="BC33" s="57">
        <v>0</v>
      </c>
      <c r="BD33" s="57">
        <v>0</v>
      </c>
      <c r="BF33" s="73"/>
      <c r="BG33" s="16">
        <f>SUM(E33:AW33)</f>
        <v>21</v>
      </c>
    </row>
    <row r="34" spans="1:59" ht="12.75">
      <c r="A34" s="271"/>
      <c r="B34" s="292" t="s">
        <v>235</v>
      </c>
      <c r="C34" s="292" t="s">
        <v>37</v>
      </c>
      <c r="D34" s="13" t="s">
        <v>12</v>
      </c>
      <c r="E34" s="224">
        <v>4</v>
      </c>
      <c r="F34" s="224">
        <v>4</v>
      </c>
      <c r="G34" s="224">
        <v>4</v>
      </c>
      <c r="H34" s="224">
        <v>4</v>
      </c>
      <c r="I34" s="224">
        <v>4</v>
      </c>
      <c r="J34" s="224">
        <v>4</v>
      </c>
      <c r="K34" s="224">
        <v>4</v>
      </c>
      <c r="L34" s="224">
        <v>4</v>
      </c>
      <c r="M34" s="224">
        <v>4</v>
      </c>
      <c r="N34" s="224">
        <v>4</v>
      </c>
      <c r="O34" s="224">
        <v>4</v>
      </c>
      <c r="P34" s="224">
        <v>4</v>
      </c>
      <c r="Q34" s="224">
        <v>4</v>
      </c>
      <c r="R34" s="224">
        <v>4</v>
      </c>
      <c r="S34" s="224">
        <v>4</v>
      </c>
      <c r="T34" s="224">
        <v>4</v>
      </c>
      <c r="U34" s="224">
        <v>4</v>
      </c>
      <c r="V34" s="21">
        <v>0</v>
      </c>
      <c r="W34" s="21">
        <v>0</v>
      </c>
      <c r="X34" s="161">
        <v>4</v>
      </c>
      <c r="Y34" s="161">
        <v>4</v>
      </c>
      <c r="Z34" s="161">
        <v>4</v>
      </c>
      <c r="AA34" s="161">
        <v>4</v>
      </c>
      <c r="AB34" s="215">
        <v>4</v>
      </c>
      <c r="AC34" s="215">
        <v>4</v>
      </c>
      <c r="AD34" s="215">
        <v>4</v>
      </c>
      <c r="AE34" s="215">
        <v>4</v>
      </c>
      <c r="AF34" s="215">
        <v>4</v>
      </c>
      <c r="AG34" s="215">
        <v>4</v>
      </c>
      <c r="AH34" s="215">
        <v>4</v>
      </c>
      <c r="AI34" s="215">
        <v>4</v>
      </c>
      <c r="AJ34" s="215">
        <v>4</v>
      </c>
      <c r="AK34" s="215">
        <v>4</v>
      </c>
      <c r="AL34" s="215">
        <v>4</v>
      </c>
      <c r="AM34" s="215">
        <v>4</v>
      </c>
      <c r="AN34" s="215">
        <v>4</v>
      </c>
      <c r="AO34" s="215">
        <v>4</v>
      </c>
      <c r="AP34" s="215">
        <v>4</v>
      </c>
      <c r="AQ34" s="215">
        <v>4</v>
      </c>
      <c r="AR34" s="215">
        <v>4</v>
      </c>
      <c r="AS34" s="215">
        <v>4</v>
      </c>
      <c r="AT34" s="215">
        <v>4</v>
      </c>
      <c r="AU34" s="215"/>
      <c r="AV34" s="45"/>
      <c r="AW34" s="57">
        <v>0</v>
      </c>
      <c r="AX34" s="57">
        <v>0</v>
      </c>
      <c r="AY34" s="57">
        <v>0</v>
      </c>
      <c r="AZ34" s="57">
        <v>0</v>
      </c>
      <c r="BA34" s="57">
        <v>0</v>
      </c>
      <c r="BB34" s="57">
        <v>0</v>
      </c>
      <c r="BC34" s="57">
        <v>0</v>
      </c>
      <c r="BD34" s="57">
        <v>0</v>
      </c>
      <c r="BE34" s="57">
        <v>0</v>
      </c>
      <c r="BF34" s="16">
        <f>SUM(E34:BE34)</f>
        <v>160</v>
      </c>
      <c r="BG34" s="16"/>
    </row>
    <row r="35" spans="1:59" ht="12.75">
      <c r="A35" s="271"/>
      <c r="B35" s="293"/>
      <c r="C35" s="293"/>
      <c r="D35" s="13" t="s">
        <v>13</v>
      </c>
      <c r="E35" s="225">
        <v>2</v>
      </c>
      <c r="F35" s="225">
        <v>2</v>
      </c>
      <c r="G35" s="225">
        <v>2</v>
      </c>
      <c r="H35" s="225">
        <v>2</v>
      </c>
      <c r="I35" s="225">
        <v>2</v>
      </c>
      <c r="J35" s="225">
        <v>2</v>
      </c>
      <c r="K35" s="225">
        <v>2</v>
      </c>
      <c r="L35" s="225">
        <v>2</v>
      </c>
      <c r="M35" s="225">
        <v>2</v>
      </c>
      <c r="N35" s="225">
        <v>2</v>
      </c>
      <c r="O35" s="225">
        <v>2</v>
      </c>
      <c r="P35" s="225">
        <v>2</v>
      </c>
      <c r="Q35" s="225">
        <v>2</v>
      </c>
      <c r="R35" s="225">
        <v>2</v>
      </c>
      <c r="S35" s="225">
        <v>2</v>
      </c>
      <c r="T35" s="225">
        <v>2</v>
      </c>
      <c r="U35" s="225">
        <v>2</v>
      </c>
      <c r="V35" s="21">
        <v>0</v>
      </c>
      <c r="W35" s="21">
        <v>0</v>
      </c>
      <c r="X35" s="160">
        <v>2</v>
      </c>
      <c r="Y35" s="160">
        <v>2</v>
      </c>
      <c r="Z35" s="160">
        <v>2</v>
      </c>
      <c r="AA35" s="160">
        <v>2</v>
      </c>
      <c r="AB35" s="13">
        <v>2</v>
      </c>
      <c r="AC35" s="13">
        <v>2</v>
      </c>
      <c r="AD35" s="13">
        <v>2</v>
      </c>
      <c r="AE35" s="13">
        <v>2</v>
      </c>
      <c r="AF35" s="13">
        <v>2</v>
      </c>
      <c r="AG35" s="13">
        <v>2</v>
      </c>
      <c r="AH35" s="13">
        <v>2</v>
      </c>
      <c r="AI35" s="13">
        <v>2</v>
      </c>
      <c r="AJ35" s="13">
        <v>2</v>
      </c>
      <c r="AK35" s="13">
        <v>2</v>
      </c>
      <c r="AL35" s="13">
        <v>2</v>
      </c>
      <c r="AM35" s="13">
        <v>2</v>
      </c>
      <c r="AN35" s="13">
        <v>2</v>
      </c>
      <c r="AO35" s="13">
        <v>2</v>
      </c>
      <c r="AP35" s="13">
        <v>2</v>
      </c>
      <c r="AQ35" s="13">
        <v>2</v>
      </c>
      <c r="AR35" s="13">
        <v>2</v>
      </c>
      <c r="AS35" s="13">
        <v>2</v>
      </c>
      <c r="AT35" s="13">
        <v>2</v>
      </c>
      <c r="AU35" s="13"/>
      <c r="AV35" s="44"/>
      <c r="AW35" s="57">
        <v>0</v>
      </c>
      <c r="AX35" s="57">
        <v>0</v>
      </c>
      <c r="AY35" s="57">
        <v>0</v>
      </c>
      <c r="AZ35" s="57">
        <v>0</v>
      </c>
      <c r="BA35" s="57">
        <v>0</v>
      </c>
      <c r="BB35" s="57">
        <v>0</v>
      </c>
      <c r="BC35" s="57">
        <v>0</v>
      </c>
      <c r="BD35" s="57">
        <v>0</v>
      </c>
      <c r="BE35" s="57">
        <v>0</v>
      </c>
      <c r="BF35" s="16"/>
      <c r="BG35" s="16">
        <f>SUM(E35:AW35)</f>
        <v>80</v>
      </c>
    </row>
    <row r="36" spans="1:59" ht="12.75">
      <c r="A36" s="271"/>
      <c r="B36" s="292" t="s">
        <v>236</v>
      </c>
      <c r="C36" s="292" t="s">
        <v>38</v>
      </c>
      <c r="D36" s="13" t="s">
        <v>12</v>
      </c>
      <c r="E36" s="224">
        <v>4</v>
      </c>
      <c r="F36" s="224">
        <v>4</v>
      </c>
      <c r="G36" s="224">
        <v>4</v>
      </c>
      <c r="H36" s="224">
        <v>4</v>
      </c>
      <c r="I36" s="224">
        <v>4</v>
      </c>
      <c r="J36" s="224">
        <v>4</v>
      </c>
      <c r="K36" s="224">
        <v>4</v>
      </c>
      <c r="L36" s="224">
        <v>4</v>
      </c>
      <c r="M36" s="224">
        <v>4</v>
      </c>
      <c r="N36" s="224">
        <v>4</v>
      </c>
      <c r="O36" s="224">
        <v>4</v>
      </c>
      <c r="P36" s="224">
        <v>4</v>
      </c>
      <c r="Q36" s="224">
        <v>4</v>
      </c>
      <c r="R36" s="224">
        <v>4</v>
      </c>
      <c r="S36" s="224">
        <v>4</v>
      </c>
      <c r="T36" s="224">
        <v>4</v>
      </c>
      <c r="U36" s="224">
        <v>4</v>
      </c>
      <c r="V36" s="21">
        <v>0</v>
      </c>
      <c r="W36" s="21">
        <v>0</v>
      </c>
      <c r="X36" s="161">
        <v>3</v>
      </c>
      <c r="Y36" s="161">
        <v>3</v>
      </c>
      <c r="Z36" s="161">
        <v>3</v>
      </c>
      <c r="AA36" s="161">
        <v>3</v>
      </c>
      <c r="AB36" s="215">
        <v>3</v>
      </c>
      <c r="AC36" s="215">
        <v>3</v>
      </c>
      <c r="AD36" s="215">
        <v>3</v>
      </c>
      <c r="AE36" s="215">
        <v>3</v>
      </c>
      <c r="AF36" s="215">
        <v>3</v>
      </c>
      <c r="AG36" s="215">
        <v>3</v>
      </c>
      <c r="AH36" s="215">
        <v>3</v>
      </c>
      <c r="AI36" s="215">
        <v>3</v>
      </c>
      <c r="AJ36" s="215">
        <v>3</v>
      </c>
      <c r="AK36" s="215">
        <v>3</v>
      </c>
      <c r="AL36" s="215">
        <v>3</v>
      </c>
      <c r="AM36" s="215">
        <v>3</v>
      </c>
      <c r="AN36" s="215">
        <v>3</v>
      </c>
      <c r="AO36" s="215">
        <v>3</v>
      </c>
      <c r="AP36" s="215">
        <v>3</v>
      </c>
      <c r="AQ36" s="215">
        <v>3</v>
      </c>
      <c r="AR36" s="215">
        <v>4</v>
      </c>
      <c r="AS36" s="215">
        <v>4</v>
      </c>
      <c r="AT36" s="215">
        <v>1</v>
      </c>
      <c r="AU36" s="215"/>
      <c r="AV36" s="44"/>
      <c r="AW36" s="57">
        <v>0</v>
      </c>
      <c r="AX36" s="57">
        <v>0</v>
      </c>
      <c r="AY36" s="57">
        <v>0</v>
      </c>
      <c r="AZ36" s="57">
        <v>0</v>
      </c>
      <c r="BA36" s="57">
        <v>0</v>
      </c>
      <c r="BB36" s="57">
        <v>0</v>
      </c>
      <c r="BC36" s="57">
        <v>0</v>
      </c>
      <c r="BD36" s="57">
        <v>0</v>
      </c>
      <c r="BE36" s="57">
        <v>0</v>
      </c>
      <c r="BF36" s="16">
        <f>SUM(E36:BE36)</f>
        <v>137</v>
      </c>
      <c r="BG36" s="16"/>
    </row>
    <row r="37" spans="1:59" ht="12.75">
      <c r="A37" s="271"/>
      <c r="B37" s="293"/>
      <c r="C37" s="293"/>
      <c r="D37" s="13" t="s">
        <v>13</v>
      </c>
      <c r="E37" s="225">
        <v>2</v>
      </c>
      <c r="F37" s="225">
        <v>2</v>
      </c>
      <c r="G37" s="225">
        <v>2</v>
      </c>
      <c r="H37" s="225">
        <v>2</v>
      </c>
      <c r="I37" s="225">
        <v>2</v>
      </c>
      <c r="J37" s="225">
        <v>2</v>
      </c>
      <c r="K37" s="225">
        <v>2</v>
      </c>
      <c r="L37" s="225">
        <v>2</v>
      </c>
      <c r="M37" s="225">
        <v>2</v>
      </c>
      <c r="N37" s="225">
        <v>2</v>
      </c>
      <c r="O37" s="225">
        <v>2</v>
      </c>
      <c r="P37" s="225">
        <v>2</v>
      </c>
      <c r="Q37" s="225">
        <v>2</v>
      </c>
      <c r="R37" s="225">
        <v>2</v>
      </c>
      <c r="S37" s="225">
        <v>2</v>
      </c>
      <c r="T37" s="225">
        <v>2</v>
      </c>
      <c r="U37" s="225">
        <v>2</v>
      </c>
      <c r="V37" s="21">
        <v>0</v>
      </c>
      <c r="W37" s="21">
        <v>0</v>
      </c>
      <c r="X37" s="13">
        <v>2</v>
      </c>
      <c r="Y37" s="13">
        <v>1</v>
      </c>
      <c r="Z37" s="13">
        <v>2</v>
      </c>
      <c r="AA37" s="13">
        <v>1</v>
      </c>
      <c r="AB37" s="44">
        <v>2</v>
      </c>
      <c r="AC37" s="44">
        <v>1</v>
      </c>
      <c r="AD37" s="44">
        <v>2</v>
      </c>
      <c r="AE37" s="44">
        <v>1</v>
      </c>
      <c r="AF37" s="44">
        <v>2</v>
      </c>
      <c r="AG37" s="45">
        <v>1</v>
      </c>
      <c r="AH37" s="45">
        <v>2</v>
      </c>
      <c r="AI37" s="45">
        <v>2</v>
      </c>
      <c r="AJ37" s="12">
        <v>2</v>
      </c>
      <c r="AK37" s="13">
        <v>1</v>
      </c>
      <c r="AL37" s="45">
        <v>2</v>
      </c>
      <c r="AM37" s="45">
        <v>1</v>
      </c>
      <c r="AN37" s="45">
        <v>2</v>
      </c>
      <c r="AO37" s="45">
        <v>1</v>
      </c>
      <c r="AP37" s="45">
        <v>2</v>
      </c>
      <c r="AQ37" s="45">
        <v>1</v>
      </c>
      <c r="AR37" s="45">
        <v>2</v>
      </c>
      <c r="AS37" s="45">
        <v>2</v>
      </c>
      <c r="AT37" s="45">
        <v>2</v>
      </c>
      <c r="AU37" s="45"/>
      <c r="AV37" s="45"/>
      <c r="AW37" s="57">
        <v>0</v>
      </c>
      <c r="AX37" s="57">
        <v>0</v>
      </c>
      <c r="AY37" s="57">
        <v>0</v>
      </c>
      <c r="AZ37" s="57">
        <v>0</v>
      </c>
      <c r="BA37" s="57">
        <v>0</v>
      </c>
      <c r="BB37" s="57">
        <v>0</v>
      </c>
      <c r="BC37" s="57">
        <v>0</v>
      </c>
      <c r="BD37" s="57">
        <v>0</v>
      </c>
      <c r="BE37" s="57">
        <v>0</v>
      </c>
      <c r="BF37" s="16"/>
      <c r="BG37" s="16">
        <f>SUM(E37:AW37)</f>
        <v>71</v>
      </c>
    </row>
    <row r="38" spans="1:59" ht="12.75">
      <c r="A38" s="271"/>
      <c r="B38" s="292" t="s">
        <v>237</v>
      </c>
      <c r="C38" s="292" t="s">
        <v>39</v>
      </c>
      <c r="D38" s="13" t="s">
        <v>12</v>
      </c>
      <c r="E38" s="224">
        <v>3</v>
      </c>
      <c r="F38" s="224">
        <v>3</v>
      </c>
      <c r="G38" s="224">
        <v>3</v>
      </c>
      <c r="H38" s="224">
        <v>3</v>
      </c>
      <c r="I38" s="224">
        <v>3</v>
      </c>
      <c r="J38" s="224">
        <v>3</v>
      </c>
      <c r="K38" s="224">
        <v>3</v>
      </c>
      <c r="L38" s="224">
        <v>3</v>
      </c>
      <c r="M38" s="224">
        <v>3</v>
      </c>
      <c r="N38" s="224">
        <v>3</v>
      </c>
      <c r="O38" s="224">
        <v>3</v>
      </c>
      <c r="P38" s="224">
        <v>3</v>
      </c>
      <c r="Q38" s="224">
        <v>3</v>
      </c>
      <c r="R38" s="224">
        <v>3</v>
      </c>
      <c r="S38" s="224">
        <v>3</v>
      </c>
      <c r="T38" s="224">
        <v>3</v>
      </c>
      <c r="U38" s="224">
        <v>3</v>
      </c>
      <c r="V38" s="21">
        <v>0</v>
      </c>
      <c r="W38" s="21">
        <v>0</v>
      </c>
      <c r="X38" s="224">
        <v>3</v>
      </c>
      <c r="Y38" s="18">
        <v>3</v>
      </c>
      <c r="Z38" s="18">
        <v>3</v>
      </c>
      <c r="AA38" s="18">
        <v>3</v>
      </c>
      <c r="AB38" s="18">
        <v>3</v>
      </c>
      <c r="AC38" s="18">
        <v>3</v>
      </c>
      <c r="AD38" s="18">
        <v>3</v>
      </c>
      <c r="AE38" s="18">
        <v>3</v>
      </c>
      <c r="AF38" s="18">
        <v>3</v>
      </c>
      <c r="AG38" s="18">
        <v>3</v>
      </c>
      <c r="AH38" s="18">
        <v>3</v>
      </c>
      <c r="AI38" s="18">
        <v>3</v>
      </c>
      <c r="AJ38" s="18">
        <v>3</v>
      </c>
      <c r="AK38" s="18">
        <v>3</v>
      </c>
      <c r="AL38" s="18">
        <v>3</v>
      </c>
      <c r="AM38" s="18">
        <v>2</v>
      </c>
      <c r="AN38" s="18">
        <v>3</v>
      </c>
      <c r="AO38" s="18">
        <v>1</v>
      </c>
      <c r="AP38" s="18">
        <v>2</v>
      </c>
      <c r="AQ38" s="18">
        <v>3</v>
      </c>
      <c r="AR38" s="18">
        <v>2</v>
      </c>
      <c r="AS38" s="18">
        <v>3</v>
      </c>
      <c r="AT38" s="18">
        <v>3</v>
      </c>
      <c r="AU38" s="18">
        <v>1</v>
      </c>
      <c r="AV38" s="181">
        <v>4</v>
      </c>
      <c r="AW38" s="57">
        <v>0</v>
      </c>
      <c r="AX38" s="57">
        <v>0</v>
      </c>
      <c r="AY38" s="57">
        <v>0</v>
      </c>
      <c r="AZ38" s="57">
        <v>0</v>
      </c>
      <c r="BA38" s="57">
        <v>0</v>
      </c>
      <c r="BB38" s="57">
        <v>0</v>
      </c>
      <c r="BC38" s="57">
        <v>0</v>
      </c>
      <c r="BD38" s="57">
        <v>0</v>
      </c>
      <c r="BE38" s="57">
        <v>0</v>
      </c>
      <c r="BF38" s="16">
        <f>SUM(E38:BE38)</f>
        <v>120</v>
      </c>
      <c r="BG38" s="16"/>
    </row>
    <row r="39" spans="1:59" ht="12.75">
      <c r="A39" s="271"/>
      <c r="B39" s="293"/>
      <c r="C39" s="293"/>
      <c r="D39" s="13" t="s">
        <v>13</v>
      </c>
      <c r="E39" s="225">
        <v>1</v>
      </c>
      <c r="F39" s="225">
        <v>2</v>
      </c>
      <c r="G39" s="225">
        <v>1</v>
      </c>
      <c r="H39" s="225">
        <v>2</v>
      </c>
      <c r="I39" s="225">
        <v>1</v>
      </c>
      <c r="J39" s="225">
        <v>2</v>
      </c>
      <c r="K39" s="225">
        <v>1</v>
      </c>
      <c r="L39" s="160">
        <v>2</v>
      </c>
      <c r="M39" s="226">
        <v>1</v>
      </c>
      <c r="N39" s="226">
        <v>2</v>
      </c>
      <c r="O39" s="226">
        <v>1</v>
      </c>
      <c r="P39" s="160">
        <v>2</v>
      </c>
      <c r="Q39" s="160">
        <v>1</v>
      </c>
      <c r="R39" s="160">
        <v>2</v>
      </c>
      <c r="S39" s="160">
        <v>1</v>
      </c>
      <c r="T39" s="160">
        <v>2</v>
      </c>
      <c r="U39" s="160">
        <v>1</v>
      </c>
      <c r="V39" s="21">
        <v>0</v>
      </c>
      <c r="W39" s="21">
        <v>0</v>
      </c>
      <c r="X39" s="13">
        <v>1</v>
      </c>
      <c r="Y39" s="13">
        <v>2</v>
      </c>
      <c r="Z39" s="13">
        <v>2</v>
      </c>
      <c r="AA39" s="13">
        <v>2</v>
      </c>
      <c r="AB39" s="44">
        <v>1</v>
      </c>
      <c r="AC39" s="44">
        <v>2</v>
      </c>
      <c r="AD39" s="44">
        <v>1</v>
      </c>
      <c r="AE39" s="44">
        <v>2</v>
      </c>
      <c r="AF39" s="44">
        <v>1</v>
      </c>
      <c r="AG39" s="45">
        <v>2</v>
      </c>
      <c r="AH39" s="45">
        <v>2</v>
      </c>
      <c r="AI39" s="45">
        <v>1</v>
      </c>
      <c r="AJ39" s="12">
        <v>2</v>
      </c>
      <c r="AK39" s="13">
        <v>2</v>
      </c>
      <c r="AL39" s="45">
        <v>2</v>
      </c>
      <c r="AM39" s="45">
        <v>2</v>
      </c>
      <c r="AN39" s="45">
        <v>2</v>
      </c>
      <c r="AO39" s="45">
        <v>1</v>
      </c>
      <c r="AP39" s="45">
        <v>1</v>
      </c>
      <c r="AQ39" s="45">
        <v>2</v>
      </c>
      <c r="AR39" s="45">
        <v>1</v>
      </c>
      <c r="AS39" s="45">
        <v>2</v>
      </c>
      <c r="AT39" s="45">
        <v>1</v>
      </c>
      <c r="AU39" s="45"/>
      <c r="AV39" s="45">
        <v>2</v>
      </c>
      <c r="AW39" s="57">
        <v>0</v>
      </c>
      <c r="AX39" s="57">
        <v>0</v>
      </c>
      <c r="AY39" s="57">
        <v>0</v>
      </c>
      <c r="AZ39" s="57">
        <v>0</v>
      </c>
      <c r="BA39" s="57">
        <v>0</v>
      </c>
      <c r="BB39" s="57">
        <v>0</v>
      </c>
      <c r="BC39" s="57">
        <v>0</v>
      </c>
      <c r="BD39" s="57">
        <v>0</v>
      </c>
      <c r="BE39" s="57">
        <v>0</v>
      </c>
      <c r="BF39" s="16"/>
      <c r="BG39" s="16">
        <f>SUM(E39:AW39)</f>
        <v>64</v>
      </c>
    </row>
    <row r="40" spans="1:59" ht="12.75">
      <c r="A40" s="271"/>
      <c r="B40" s="262" t="s">
        <v>14</v>
      </c>
      <c r="C40" s="31" t="s">
        <v>15</v>
      </c>
      <c r="D40" s="15" t="s">
        <v>12</v>
      </c>
      <c r="E40" s="16">
        <f aca="true" t="shared" si="3" ref="E40:U40">E42+E48</f>
        <v>2</v>
      </c>
      <c r="F40" s="16">
        <f t="shared" si="3"/>
        <v>2</v>
      </c>
      <c r="G40" s="16">
        <f t="shared" si="3"/>
        <v>2</v>
      </c>
      <c r="H40" s="16">
        <f t="shared" si="3"/>
        <v>2</v>
      </c>
      <c r="I40" s="16">
        <f t="shared" si="3"/>
        <v>2</v>
      </c>
      <c r="J40" s="16">
        <f t="shared" si="3"/>
        <v>2</v>
      </c>
      <c r="K40" s="16">
        <f t="shared" si="3"/>
        <v>2</v>
      </c>
      <c r="L40" s="16">
        <f t="shared" si="3"/>
        <v>2</v>
      </c>
      <c r="M40" s="16">
        <f t="shared" si="3"/>
        <v>2</v>
      </c>
      <c r="N40" s="16">
        <f t="shared" si="3"/>
        <v>2</v>
      </c>
      <c r="O40" s="16">
        <f t="shared" si="3"/>
        <v>2</v>
      </c>
      <c r="P40" s="16">
        <f t="shared" si="3"/>
        <v>2</v>
      </c>
      <c r="Q40" s="16">
        <f t="shared" si="3"/>
        <v>2</v>
      </c>
      <c r="R40" s="16">
        <f t="shared" si="3"/>
        <v>2</v>
      </c>
      <c r="S40" s="16">
        <f t="shared" si="3"/>
        <v>2</v>
      </c>
      <c r="T40" s="16">
        <f t="shared" si="3"/>
        <v>2</v>
      </c>
      <c r="U40" s="16">
        <f t="shared" si="3"/>
        <v>2</v>
      </c>
      <c r="V40" s="21">
        <v>0</v>
      </c>
      <c r="W40" s="21">
        <v>0</v>
      </c>
      <c r="X40" s="16">
        <f>X42</f>
        <v>5</v>
      </c>
      <c r="Y40" s="16">
        <f aca="true" t="shared" si="4" ref="Y40:AV40">Y42+Y48</f>
        <v>5</v>
      </c>
      <c r="Z40" s="16">
        <f t="shared" si="4"/>
        <v>5</v>
      </c>
      <c r="AA40" s="16">
        <f t="shared" si="4"/>
        <v>5</v>
      </c>
      <c r="AB40" s="16">
        <f t="shared" si="4"/>
        <v>5</v>
      </c>
      <c r="AC40" s="16">
        <f t="shared" si="4"/>
        <v>5</v>
      </c>
      <c r="AD40" s="16">
        <f t="shared" si="4"/>
        <v>5</v>
      </c>
      <c r="AE40" s="16">
        <f t="shared" si="4"/>
        <v>5</v>
      </c>
      <c r="AF40" s="16">
        <f t="shared" si="4"/>
        <v>5</v>
      </c>
      <c r="AG40" s="16">
        <f t="shared" si="4"/>
        <v>1</v>
      </c>
      <c r="AH40" s="16">
        <f t="shared" si="4"/>
        <v>0</v>
      </c>
      <c r="AI40" s="16">
        <f t="shared" si="4"/>
        <v>0</v>
      </c>
      <c r="AJ40" s="16">
        <f t="shared" si="4"/>
        <v>0</v>
      </c>
      <c r="AK40" s="16">
        <f t="shared" si="4"/>
        <v>0</v>
      </c>
      <c r="AL40" s="16">
        <f t="shared" si="4"/>
        <v>0</v>
      </c>
      <c r="AM40" s="16">
        <f t="shared" si="4"/>
        <v>0</v>
      </c>
      <c r="AN40" s="16">
        <f t="shared" si="4"/>
        <v>0</v>
      </c>
      <c r="AO40" s="16">
        <f t="shared" si="4"/>
        <v>0</v>
      </c>
      <c r="AP40" s="16">
        <f t="shared" si="4"/>
        <v>0</v>
      </c>
      <c r="AQ40" s="16">
        <f t="shared" si="4"/>
        <v>0</v>
      </c>
      <c r="AR40" s="16">
        <f t="shared" si="4"/>
        <v>0</v>
      </c>
      <c r="AS40" s="16">
        <f t="shared" si="4"/>
        <v>0</v>
      </c>
      <c r="AT40" s="16">
        <f t="shared" si="4"/>
        <v>0</v>
      </c>
      <c r="AU40" s="16">
        <f t="shared" si="4"/>
        <v>0</v>
      </c>
      <c r="AV40" s="16">
        <f t="shared" si="4"/>
        <v>0</v>
      </c>
      <c r="AW40" s="57">
        <v>0</v>
      </c>
      <c r="AX40" s="57">
        <v>0</v>
      </c>
      <c r="AY40" s="57">
        <v>0</v>
      </c>
      <c r="AZ40" s="57">
        <v>0</v>
      </c>
      <c r="BA40" s="57">
        <v>0</v>
      </c>
      <c r="BB40" s="57">
        <v>0</v>
      </c>
      <c r="BC40" s="57">
        <v>0</v>
      </c>
      <c r="BD40" s="57">
        <v>0</v>
      </c>
      <c r="BE40" s="57">
        <v>0</v>
      </c>
      <c r="BF40" s="16">
        <f>SUM(E40:BE40)</f>
        <v>80</v>
      </c>
      <c r="BG40" s="16"/>
    </row>
    <row r="41" spans="1:59" ht="12.75">
      <c r="A41" s="271"/>
      <c r="B41" s="262"/>
      <c r="C41" s="32"/>
      <c r="D41" s="15" t="s">
        <v>13</v>
      </c>
      <c r="E41" s="16">
        <f aca="true" t="shared" si="5" ref="E41:U41">E43+E45+E47+E49</f>
        <v>1</v>
      </c>
      <c r="F41" s="16">
        <f t="shared" si="5"/>
        <v>1</v>
      </c>
      <c r="G41" s="16">
        <f t="shared" si="5"/>
        <v>1</v>
      </c>
      <c r="H41" s="16">
        <f t="shared" si="5"/>
        <v>1</v>
      </c>
      <c r="I41" s="16">
        <f t="shared" si="5"/>
        <v>1</v>
      </c>
      <c r="J41" s="16">
        <f t="shared" si="5"/>
        <v>1</v>
      </c>
      <c r="K41" s="16">
        <f t="shared" si="5"/>
        <v>1</v>
      </c>
      <c r="L41" s="16">
        <f t="shared" si="5"/>
        <v>1</v>
      </c>
      <c r="M41" s="16">
        <f t="shared" si="5"/>
        <v>1</v>
      </c>
      <c r="N41" s="16">
        <f t="shared" si="5"/>
        <v>1</v>
      </c>
      <c r="O41" s="16">
        <f t="shared" si="5"/>
        <v>1</v>
      </c>
      <c r="P41" s="16">
        <f t="shared" si="5"/>
        <v>1</v>
      </c>
      <c r="Q41" s="16">
        <f t="shared" si="5"/>
        <v>1</v>
      </c>
      <c r="R41" s="16">
        <f t="shared" si="5"/>
        <v>1</v>
      </c>
      <c r="S41" s="16">
        <f t="shared" si="5"/>
        <v>1</v>
      </c>
      <c r="T41" s="16">
        <f t="shared" si="5"/>
        <v>1</v>
      </c>
      <c r="U41" s="16">
        <f t="shared" si="5"/>
        <v>1</v>
      </c>
      <c r="V41" s="21">
        <v>0</v>
      </c>
      <c r="W41" s="21">
        <v>0</v>
      </c>
      <c r="X41" s="16">
        <f aca="true" t="shared" si="6" ref="X41:AT41">X43+X45+X47+X49</f>
        <v>3</v>
      </c>
      <c r="Y41" s="16">
        <f t="shared" si="6"/>
        <v>3</v>
      </c>
      <c r="Z41" s="16">
        <f t="shared" si="6"/>
        <v>2</v>
      </c>
      <c r="AA41" s="16">
        <f t="shared" si="6"/>
        <v>3</v>
      </c>
      <c r="AB41" s="16">
        <f t="shared" si="6"/>
        <v>2</v>
      </c>
      <c r="AC41" s="16">
        <f t="shared" si="6"/>
        <v>3</v>
      </c>
      <c r="AD41" s="16">
        <f t="shared" si="6"/>
        <v>2</v>
      </c>
      <c r="AE41" s="16">
        <f t="shared" si="6"/>
        <v>3</v>
      </c>
      <c r="AF41" s="16">
        <f t="shared" si="6"/>
        <v>2</v>
      </c>
      <c r="AG41" s="16">
        <f t="shared" si="6"/>
        <v>0</v>
      </c>
      <c r="AH41" s="16">
        <f t="shared" si="6"/>
        <v>0</v>
      </c>
      <c r="AI41" s="16">
        <f t="shared" si="6"/>
        <v>0</v>
      </c>
      <c r="AJ41" s="16">
        <f t="shared" si="6"/>
        <v>0</v>
      </c>
      <c r="AK41" s="16">
        <f t="shared" si="6"/>
        <v>0</v>
      </c>
      <c r="AL41" s="16">
        <f t="shared" si="6"/>
        <v>0</v>
      </c>
      <c r="AM41" s="16">
        <f t="shared" si="6"/>
        <v>0</v>
      </c>
      <c r="AN41" s="16">
        <f t="shared" si="6"/>
        <v>0</v>
      </c>
      <c r="AO41" s="16">
        <f t="shared" si="6"/>
        <v>0</v>
      </c>
      <c r="AP41" s="16">
        <f t="shared" si="6"/>
        <v>0</v>
      </c>
      <c r="AQ41" s="16">
        <f t="shared" si="6"/>
        <v>0</v>
      </c>
      <c r="AR41" s="16">
        <f t="shared" si="6"/>
        <v>0</v>
      </c>
      <c r="AS41" s="16">
        <f t="shared" si="6"/>
        <v>0</v>
      </c>
      <c r="AT41" s="16">
        <f t="shared" si="6"/>
        <v>0</v>
      </c>
      <c r="AU41" s="16"/>
      <c r="AV41" s="16">
        <f>AV43+AV45+AV47+AV49</f>
        <v>0</v>
      </c>
      <c r="AW41" s="57">
        <v>0</v>
      </c>
      <c r="AX41" s="57">
        <v>0</v>
      </c>
      <c r="AY41" s="57">
        <v>0</v>
      </c>
      <c r="AZ41" s="57">
        <v>0</v>
      </c>
      <c r="BA41" s="57">
        <v>0</v>
      </c>
      <c r="BB41" s="57">
        <v>0</v>
      </c>
      <c r="BC41" s="57">
        <v>0</v>
      </c>
      <c r="BD41" s="57">
        <v>0</v>
      </c>
      <c r="BE41" s="57">
        <v>0</v>
      </c>
      <c r="BF41" s="16"/>
      <c r="BG41" s="16">
        <f>SUM(E41:AW41)</f>
        <v>40</v>
      </c>
    </row>
    <row r="42" spans="1:59" ht="18.75" customHeight="1">
      <c r="A42" s="271"/>
      <c r="B42" s="296" t="s">
        <v>90</v>
      </c>
      <c r="C42" s="298" t="s">
        <v>41</v>
      </c>
      <c r="D42" s="13" t="s">
        <v>12</v>
      </c>
      <c r="E42" s="12"/>
      <c r="F42" s="12"/>
      <c r="G42" s="12"/>
      <c r="H42" s="12"/>
      <c r="I42" s="12"/>
      <c r="J42" s="12"/>
      <c r="K42" s="12"/>
      <c r="L42" s="13"/>
      <c r="M42" s="44"/>
      <c r="N42" s="44"/>
      <c r="O42" s="44"/>
      <c r="P42" s="13"/>
      <c r="Q42" s="13"/>
      <c r="R42" s="13"/>
      <c r="S42" s="13"/>
      <c r="T42" s="13"/>
      <c r="U42" s="13"/>
      <c r="V42" s="21">
        <v>0</v>
      </c>
      <c r="W42" s="21">
        <v>0</v>
      </c>
      <c r="X42" s="161">
        <v>5</v>
      </c>
      <c r="Y42" s="161">
        <v>5</v>
      </c>
      <c r="Z42" s="161">
        <v>5</v>
      </c>
      <c r="AA42" s="161">
        <v>5</v>
      </c>
      <c r="AB42" s="161">
        <v>5</v>
      </c>
      <c r="AC42" s="161">
        <v>5</v>
      </c>
      <c r="AD42" s="161">
        <v>5</v>
      </c>
      <c r="AE42" s="161">
        <v>5</v>
      </c>
      <c r="AF42" s="161">
        <v>5</v>
      </c>
      <c r="AG42" s="161">
        <v>1</v>
      </c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45"/>
      <c r="AW42" s="57">
        <v>0</v>
      </c>
      <c r="AX42" s="57">
        <v>0</v>
      </c>
      <c r="AY42" s="57">
        <v>0</v>
      </c>
      <c r="AZ42" s="57">
        <v>0</v>
      </c>
      <c r="BA42" s="57">
        <v>0</v>
      </c>
      <c r="BB42" s="57">
        <v>0</v>
      </c>
      <c r="BC42" s="57">
        <v>0</v>
      </c>
      <c r="BD42" s="57">
        <v>0</v>
      </c>
      <c r="BE42" s="57">
        <v>0</v>
      </c>
      <c r="BF42" s="16">
        <f>SUM(E42:BE42)</f>
        <v>46</v>
      </c>
      <c r="BG42" s="16"/>
    </row>
    <row r="43" spans="1:59" ht="12.75">
      <c r="A43" s="271"/>
      <c r="B43" s="296"/>
      <c r="C43" s="298"/>
      <c r="D43" s="13" t="s">
        <v>13</v>
      </c>
      <c r="E43" s="12"/>
      <c r="F43" s="12"/>
      <c r="G43" s="12"/>
      <c r="H43" s="12"/>
      <c r="I43" s="12"/>
      <c r="J43" s="12"/>
      <c r="K43" s="12"/>
      <c r="L43" s="13"/>
      <c r="M43" s="44"/>
      <c r="N43" s="44"/>
      <c r="O43" s="44"/>
      <c r="P43" s="13"/>
      <c r="Q43" s="13"/>
      <c r="R43" s="13"/>
      <c r="S43" s="13"/>
      <c r="T43" s="13"/>
      <c r="U43" s="13"/>
      <c r="V43" s="21">
        <v>0</v>
      </c>
      <c r="W43" s="21">
        <v>0</v>
      </c>
      <c r="X43" s="160">
        <v>3</v>
      </c>
      <c r="Y43" s="160">
        <v>3</v>
      </c>
      <c r="Z43" s="160">
        <v>2</v>
      </c>
      <c r="AA43" s="13">
        <v>3</v>
      </c>
      <c r="AB43" s="13">
        <v>2</v>
      </c>
      <c r="AC43" s="13">
        <v>3</v>
      </c>
      <c r="AD43" s="13">
        <v>2</v>
      </c>
      <c r="AE43" s="13">
        <v>3</v>
      </c>
      <c r="AF43" s="13">
        <v>2</v>
      </c>
      <c r="AG43" s="45"/>
      <c r="AH43" s="12"/>
      <c r="AI43" s="12"/>
      <c r="AJ43" s="12"/>
      <c r="AK43" s="13"/>
      <c r="AL43" s="45"/>
      <c r="AM43" s="45"/>
      <c r="AN43" s="45"/>
      <c r="AO43" s="45"/>
      <c r="AP43" s="45"/>
      <c r="AQ43" s="181"/>
      <c r="AR43" s="45"/>
      <c r="AS43" s="45"/>
      <c r="AT43" s="45"/>
      <c r="AU43" s="45"/>
      <c r="AV43" s="45"/>
      <c r="AW43" s="57">
        <v>0</v>
      </c>
      <c r="AX43" s="57">
        <v>0</v>
      </c>
      <c r="AY43" s="57">
        <v>0</v>
      </c>
      <c r="AZ43" s="57">
        <v>0</v>
      </c>
      <c r="BA43" s="57">
        <v>0</v>
      </c>
      <c r="BB43" s="57">
        <v>0</v>
      </c>
      <c r="BC43" s="57">
        <v>0</v>
      </c>
      <c r="BD43" s="57">
        <v>0</v>
      </c>
      <c r="BE43" s="57">
        <v>0</v>
      </c>
      <c r="BF43" s="16"/>
      <c r="BG43" s="16">
        <f>SUM(E43:AX43)</f>
        <v>23</v>
      </c>
    </row>
    <row r="44" spans="1:59" ht="12.75" customHeight="1">
      <c r="A44" s="271"/>
      <c r="B44" s="274" t="s">
        <v>260</v>
      </c>
      <c r="C44" s="294" t="s">
        <v>43</v>
      </c>
      <c r="D44" s="13" t="s">
        <v>12</v>
      </c>
      <c r="E44" s="12"/>
      <c r="F44" s="12"/>
      <c r="G44" s="12"/>
      <c r="H44" s="12"/>
      <c r="I44" s="12"/>
      <c r="J44" s="12"/>
      <c r="K44" s="12"/>
      <c r="L44" s="13"/>
      <c r="M44" s="44"/>
      <c r="N44" s="44"/>
      <c r="O44" s="44"/>
      <c r="P44" s="13"/>
      <c r="Q44" s="13"/>
      <c r="R44" s="13"/>
      <c r="S44" s="13"/>
      <c r="T44" s="13"/>
      <c r="U44" s="13"/>
      <c r="V44" s="21">
        <v>0</v>
      </c>
      <c r="W44" s="21">
        <v>0</v>
      </c>
      <c r="X44" s="13"/>
      <c r="Y44" s="13"/>
      <c r="Z44" s="13"/>
      <c r="AA44" s="13"/>
      <c r="AB44" s="13"/>
      <c r="AC44" s="44"/>
      <c r="AD44" s="44"/>
      <c r="AE44" s="44"/>
      <c r="AF44" s="44"/>
      <c r="AG44" s="45"/>
      <c r="AH44" s="12"/>
      <c r="AI44" s="12"/>
      <c r="AJ44" s="12"/>
      <c r="AK44" s="13"/>
      <c r="AL44" s="45"/>
      <c r="AM44" s="45"/>
      <c r="AN44" s="45"/>
      <c r="AO44" s="45"/>
      <c r="AP44" s="45"/>
      <c r="AQ44" s="181"/>
      <c r="AR44" s="45"/>
      <c r="AS44" s="45"/>
      <c r="AT44" s="45"/>
      <c r="AU44" s="45"/>
      <c r="AV44" s="45"/>
      <c r="AW44" s="57">
        <v>0</v>
      </c>
      <c r="AX44" s="57">
        <v>0</v>
      </c>
      <c r="AY44" s="57">
        <v>0</v>
      </c>
      <c r="AZ44" s="57">
        <v>0</v>
      </c>
      <c r="BA44" s="57">
        <v>0</v>
      </c>
      <c r="BB44" s="57">
        <v>0</v>
      </c>
      <c r="BC44" s="57">
        <v>0</v>
      </c>
      <c r="BD44" s="57">
        <v>0</v>
      </c>
      <c r="BE44" s="57">
        <v>0</v>
      </c>
      <c r="BF44" s="16">
        <f>SUM(E44:BE44)</f>
        <v>0</v>
      </c>
      <c r="BG44" s="16">
        <f>SUM(E44:AX44)</f>
        <v>0</v>
      </c>
    </row>
    <row r="45" spans="1:59" ht="12.75" customHeight="1">
      <c r="A45" s="271"/>
      <c r="B45" s="275"/>
      <c r="C45" s="295"/>
      <c r="D45" s="13" t="s">
        <v>13</v>
      </c>
      <c r="E45" s="12"/>
      <c r="F45" s="12"/>
      <c r="G45" s="12"/>
      <c r="H45" s="12"/>
      <c r="I45" s="12"/>
      <c r="J45" s="12"/>
      <c r="K45" s="12"/>
      <c r="L45" s="13"/>
      <c r="M45" s="44"/>
      <c r="N45" s="44"/>
      <c r="O45" s="44"/>
      <c r="P45" s="13"/>
      <c r="Q45" s="13"/>
      <c r="R45" s="13"/>
      <c r="S45" s="13"/>
      <c r="T45" s="13"/>
      <c r="U45" s="13"/>
      <c r="V45" s="21">
        <v>0</v>
      </c>
      <c r="W45" s="21">
        <v>0</v>
      </c>
      <c r="X45" s="13"/>
      <c r="Y45" s="13"/>
      <c r="Z45" s="13"/>
      <c r="AA45" s="13"/>
      <c r="AB45" s="13"/>
      <c r="AC45" s="44"/>
      <c r="AD45" s="44"/>
      <c r="AE45" s="44"/>
      <c r="AF45" s="44"/>
      <c r="AG45" s="45"/>
      <c r="AH45" s="12"/>
      <c r="AI45" s="12"/>
      <c r="AJ45" s="12"/>
      <c r="AK45" s="13"/>
      <c r="AL45" s="45"/>
      <c r="AM45" s="45"/>
      <c r="AN45" s="45"/>
      <c r="AO45" s="45"/>
      <c r="AP45" s="45"/>
      <c r="AQ45" s="181"/>
      <c r="AR45" s="45"/>
      <c r="AS45" s="45"/>
      <c r="AT45" s="45"/>
      <c r="AU45" s="45"/>
      <c r="AV45" s="45"/>
      <c r="AW45" s="57">
        <v>0</v>
      </c>
      <c r="AX45" s="57">
        <v>0</v>
      </c>
      <c r="AY45" s="57">
        <v>0</v>
      </c>
      <c r="AZ45" s="57">
        <v>0</v>
      </c>
      <c r="BA45" s="57">
        <v>0</v>
      </c>
      <c r="BB45" s="57">
        <v>0</v>
      </c>
      <c r="BC45" s="57">
        <v>0</v>
      </c>
      <c r="BD45" s="57">
        <v>0</v>
      </c>
      <c r="BE45" s="57">
        <v>0</v>
      </c>
      <c r="BF45" s="16">
        <f>SUM(E45:BE45)</f>
        <v>0</v>
      </c>
      <c r="BG45" s="16">
        <f>SUM(E45:AX45)</f>
        <v>0</v>
      </c>
    </row>
    <row r="46" spans="1:59" ht="15.75" customHeight="1">
      <c r="A46" s="271"/>
      <c r="B46" s="274" t="s">
        <v>261</v>
      </c>
      <c r="C46" s="294" t="s">
        <v>45</v>
      </c>
      <c r="D46" s="13" t="s">
        <v>12</v>
      </c>
      <c r="E46" s="12"/>
      <c r="F46" s="12"/>
      <c r="G46" s="12"/>
      <c r="H46" s="12"/>
      <c r="I46" s="12"/>
      <c r="J46" s="12"/>
      <c r="K46" s="12"/>
      <c r="L46" s="13"/>
      <c r="M46" s="44"/>
      <c r="N46" s="44"/>
      <c r="O46" s="44"/>
      <c r="P46" s="13"/>
      <c r="Q46" s="13"/>
      <c r="R46" s="13"/>
      <c r="S46" s="13"/>
      <c r="T46" s="13"/>
      <c r="U46" s="13"/>
      <c r="V46" s="21">
        <v>0</v>
      </c>
      <c r="W46" s="21">
        <v>0</v>
      </c>
      <c r="X46" s="13"/>
      <c r="Y46" s="13"/>
      <c r="Z46" s="13"/>
      <c r="AA46" s="13"/>
      <c r="AB46" s="13"/>
      <c r="AC46" s="44"/>
      <c r="AD46" s="44"/>
      <c r="AE46" s="44"/>
      <c r="AF46" s="44"/>
      <c r="AG46" s="45"/>
      <c r="AH46" s="12"/>
      <c r="AI46" s="12"/>
      <c r="AJ46" s="12"/>
      <c r="AK46" s="13"/>
      <c r="AL46" s="45"/>
      <c r="AM46" s="45"/>
      <c r="AN46" s="45"/>
      <c r="AO46" s="45"/>
      <c r="AP46" s="45"/>
      <c r="AQ46" s="181"/>
      <c r="AR46" s="45"/>
      <c r="AS46" s="45"/>
      <c r="AT46" s="45"/>
      <c r="AU46" s="45"/>
      <c r="AV46" s="45"/>
      <c r="AW46" s="57">
        <v>0</v>
      </c>
      <c r="AX46" s="57">
        <v>0</v>
      </c>
      <c r="AY46" s="57">
        <v>0</v>
      </c>
      <c r="AZ46" s="57">
        <v>0</v>
      </c>
      <c r="BA46" s="57">
        <v>0</v>
      </c>
      <c r="BB46" s="57">
        <v>0</v>
      </c>
      <c r="BC46" s="57">
        <v>0</v>
      </c>
      <c r="BD46" s="57">
        <v>0</v>
      </c>
      <c r="BE46" s="57">
        <v>0</v>
      </c>
      <c r="BF46" s="16">
        <f>SUM(E46:BE46)</f>
        <v>0</v>
      </c>
      <c r="BG46" s="16">
        <f>SUM(E46:AX46)</f>
        <v>0</v>
      </c>
    </row>
    <row r="47" spans="1:59" ht="12.75" customHeight="1">
      <c r="A47" s="271"/>
      <c r="B47" s="275"/>
      <c r="C47" s="295"/>
      <c r="D47" s="13" t="s">
        <v>13</v>
      </c>
      <c r="E47" s="12"/>
      <c r="F47" s="12"/>
      <c r="G47" s="12"/>
      <c r="H47" s="12"/>
      <c r="I47" s="12"/>
      <c r="J47" s="12"/>
      <c r="K47" s="12"/>
      <c r="L47" s="13"/>
      <c r="M47" s="44"/>
      <c r="N47" s="44"/>
      <c r="O47" s="44"/>
      <c r="P47" s="13"/>
      <c r="Q47" s="13"/>
      <c r="R47" s="13"/>
      <c r="S47" s="13"/>
      <c r="T47" s="13"/>
      <c r="U47" s="13"/>
      <c r="V47" s="21">
        <v>0</v>
      </c>
      <c r="W47" s="21">
        <v>0</v>
      </c>
      <c r="X47" s="13"/>
      <c r="Y47" s="13"/>
      <c r="Z47" s="13"/>
      <c r="AA47" s="13"/>
      <c r="AB47" s="13"/>
      <c r="AC47" s="44"/>
      <c r="AD47" s="44"/>
      <c r="AE47" s="44"/>
      <c r="AF47" s="44"/>
      <c r="AG47" s="45"/>
      <c r="AH47" s="12"/>
      <c r="AI47" s="12"/>
      <c r="AJ47" s="12"/>
      <c r="AK47" s="13"/>
      <c r="AL47" s="45"/>
      <c r="AM47" s="45"/>
      <c r="AN47" s="45"/>
      <c r="AO47" s="45"/>
      <c r="AP47" s="45"/>
      <c r="AQ47" s="181"/>
      <c r="AR47" s="45"/>
      <c r="AS47" s="45"/>
      <c r="AT47" s="45"/>
      <c r="AU47" s="45"/>
      <c r="AV47" s="45"/>
      <c r="AW47" s="57">
        <v>0</v>
      </c>
      <c r="AX47" s="57">
        <v>0</v>
      </c>
      <c r="AY47" s="57">
        <v>0</v>
      </c>
      <c r="AZ47" s="57">
        <v>0</v>
      </c>
      <c r="BA47" s="57">
        <v>0</v>
      </c>
      <c r="BB47" s="57">
        <v>0</v>
      </c>
      <c r="BC47" s="57">
        <v>0</v>
      </c>
      <c r="BD47" s="57">
        <v>0</v>
      </c>
      <c r="BE47" s="57">
        <v>0</v>
      </c>
      <c r="BF47" s="16">
        <f>SUM(E47:BE47)</f>
        <v>0</v>
      </c>
      <c r="BG47" s="16">
        <f>SUM(E47:AX47)</f>
        <v>0</v>
      </c>
    </row>
    <row r="48" spans="1:59" ht="13.5" customHeight="1">
      <c r="A48" s="271"/>
      <c r="B48" s="243" t="s">
        <v>91</v>
      </c>
      <c r="C48" s="297" t="s">
        <v>46</v>
      </c>
      <c r="D48" s="13" t="s">
        <v>12</v>
      </c>
      <c r="E48" s="224">
        <v>2</v>
      </c>
      <c r="F48" s="224">
        <v>2</v>
      </c>
      <c r="G48" s="224">
        <v>2</v>
      </c>
      <c r="H48" s="224">
        <v>2</v>
      </c>
      <c r="I48" s="224">
        <v>2</v>
      </c>
      <c r="J48" s="224">
        <v>2</v>
      </c>
      <c r="K48" s="224">
        <v>2</v>
      </c>
      <c r="L48" s="224">
        <v>2</v>
      </c>
      <c r="M48" s="224">
        <v>2</v>
      </c>
      <c r="N48" s="224">
        <v>2</v>
      </c>
      <c r="O48" s="224">
        <v>2</v>
      </c>
      <c r="P48" s="224">
        <v>2</v>
      </c>
      <c r="Q48" s="224">
        <v>2</v>
      </c>
      <c r="R48" s="224">
        <v>2</v>
      </c>
      <c r="S48" s="224">
        <v>2</v>
      </c>
      <c r="T48" s="224">
        <v>2</v>
      </c>
      <c r="U48" s="224">
        <v>2</v>
      </c>
      <c r="V48" s="21">
        <v>0</v>
      </c>
      <c r="W48" s="21">
        <v>0</v>
      </c>
      <c r="X48" s="13"/>
      <c r="Y48" s="13"/>
      <c r="Z48" s="13"/>
      <c r="AA48" s="13"/>
      <c r="AB48" s="13"/>
      <c r="AC48" s="44"/>
      <c r="AD48" s="44"/>
      <c r="AE48" s="44"/>
      <c r="AF48" s="44"/>
      <c r="AG48" s="45"/>
      <c r="AH48" s="12"/>
      <c r="AI48" s="12"/>
      <c r="AJ48" s="12"/>
      <c r="AK48" s="13"/>
      <c r="AL48" s="45"/>
      <c r="AM48" s="45"/>
      <c r="AN48" s="45"/>
      <c r="AO48" s="45"/>
      <c r="AP48" s="45"/>
      <c r="AQ48" s="181"/>
      <c r="AR48" s="45"/>
      <c r="AS48" s="45"/>
      <c r="AT48" s="45"/>
      <c r="AU48" s="45"/>
      <c r="AV48" s="45"/>
      <c r="AW48" s="57">
        <v>0</v>
      </c>
      <c r="AX48" s="57">
        <v>0</v>
      </c>
      <c r="AY48" s="57">
        <v>0</v>
      </c>
      <c r="AZ48" s="57">
        <v>0</v>
      </c>
      <c r="BA48" s="57">
        <v>0</v>
      </c>
      <c r="BB48" s="57">
        <v>0</v>
      </c>
      <c r="BC48" s="57">
        <v>0</v>
      </c>
      <c r="BD48" s="57">
        <v>0</v>
      </c>
      <c r="BE48" s="57">
        <v>0</v>
      </c>
      <c r="BF48" s="16">
        <f>SUM(E48:BE48)</f>
        <v>34</v>
      </c>
      <c r="BG48" s="16"/>
    </row>
    <row r="49" spans="1:59" ht="12.75">
      <c r="A49" s="271"/>
      <c r="B49" s="243"/>
      <c r="C49" s="297"/>
      <c r="D49" s="13" t="s">
        <v>13</v>
      </c>
      <c r="E49" s="225">
        <v>1</v>
      </c>
      <c r="F49" s="225">
        <v>1</v>
      </c>
      <c r="G49" s="225">
        <v>1</v>
      </c>
      <c r="H49" s="225">
        <v>1</v>
      </c>
      <c r="I49" s="225">
        <v>1</v>
      </c>
      <c r="J49" s="225">
        <v>1</v>
      </c>
      <c r="K49" s="225">
        <v>1</v>
      </c>
      <c r="L49" s="225">
        <v>1</v>
      </c>
      <c r="M49" s="225">
        <v>1</v>
      </c>
      <c r="N49" s="225">
        <v>1</v>
      </c>
      <c r="O49" s="225">
        <v>1</v>
      </c>
      <c r="P49" s="225">
        <v>1</v>
      </c>
      <c r="Q49" s="225">
        <v>1</v>
      </c>
      <c r="R49" s="225">
        <v>1</v>
      </c>
      <c r="S49" s="225">
        <v>1</v>
      </c>
      <c r="T49" s="225">
        <v>1</v>
      </c>
      <c r="U49" s="225">
        <v>1</v>
      </c>
      <c r="V49" s="21">
        <v>0</v>
      </c>
      <c r="W49" s="21">
        <v>0</v>
      </c>
      <c r="X49" s="13"/>
      <c r="Y49" s="13"/>
      <c r="Z49" s="13"/>
      <c r="AA49" s="13"/>
      <c r="AB49" s="13"/>
      <c r="AC49" s="44"/>
      <c r="AD49" s="44"/>
      <c r="AE49" s="44"/>
      <c r="AF49" s="44"/>
      <c r="AG49" s="45"/>
      <c r="AH49" s="12"/>
      <c r="AI49" s="12"/>
      <c r="AJ49" s="12"/>
      <c r="AK49" s="13"/>
      <c r="AL49" s="45"/>
      <c r="AM49" s="45"/>
      <c r="AN49" s="45"/>
      <c r="AO49" s="45"/>
      <c r="AP49" s="45"/>
      <c r="AQ49" s="181"/>
      <c r="AR49" s="45"/>
      <c r="AS49" s="45"/>
      <c r="AT49" s="45"/>
      <c r="AU49" s="45"/>
      <c r="AV49" s="45"/>
      <c r="AW49" s="57">
        <v>0</v>
      </c>
      <c r="AX49" s="57">
        <v>0</v>
      </c>
      <c r="AY49" s="57">
        <v>0</v>
      </c>
      <c r="AZ49" s="57">
        <v>0</v>
      </c>
      <c r="BA49" s="57">
        <v>0</v>
      </c>
      <c r="BB49" s="57">
        <v>0</v>
      </c>
      <c r="BC49" s="57">
        <v>0</v>
      </c>
      <c r="BD49" s="57">
        <v>0</v>
      </c>
      <c r="BE49" s="57">
        <v>0</v>
      </c>
      <c r="BF49" s="16"/>
      <c r="BG49" s="16">
        <f>SUM(E49:AX49)</f>
        <v>17</v>
      </c>
    </row>
    <row r="50" spans="1:59" ht="26.25" customHeight="1" hidden="1">
      <c r="A50" s="271"/>
      <c r="B50" s="243" t="s">
        <v>47</v>
      </c>
      <c r="C50" s="297" t="s">
        <v>48</v>
      </c>
      <c r="D50" s="13" t="s">
        <v>12</v>
      </c>
      <c r="E50" s="12"/>
      <c r="F50" s="12"/>
      <c r="G50" s="12"/>
      <c r="H50" s="12"/>
      <c r="I50" s="12"/>
      <c r="J50" s="12"/>
      <c r="K50" s="12"/>
      <c r="L50" s="13"/>
      <c r="M50" s="13"/>
      <c r="N50" s="43"/>
      <c r="O50" s="13"/>
      <c r="P50" s="13"/>
      <c r="Q50" s="13"/>
      <c r="R50" s="13"/>
      <c r="S50" s="13"/>
      <c r="T50" s="13"/>
      <c r="U50" s="13"/>
      <c r="V50" s="21">
        <v>0</v>
      </c>
      <c r="W50" s="21">
        <v>0</v>
      </c>
      <c r="X50" s="13"/>
      <c r="Y50" s="13"/>
      <c r="Z50" s="13"/>
      <c r="AA50" s="13"/>
      <c r="AB50" s="13"/>
      <c r="AC50" s="24"/>
      <c r="AD50" s="13"/>
      <c r="AE50" s="24"/>
      <c r="AF50" s="13"/>
      <c r="AG50" s="12"/>
      <c r="AH50" s="12"/>
      <c r="AI50" s="12"/>
      <c r="AJ50" s="12"/>
      <c r="AK50" s="13"/>
      <c r="AL50" s="45"/>
      <c r="AM50" s="25"/>
      <c r="AN50" s="42"/>
      <c r="AO50" s="12"/>
      <c r="AP50" s="12"/>
      <c r="AQ50" s="18"/>
      <c r="AR50" s="12"/>
      <c r="AS50" s="42"/>
      <c r="AT50" s="12"/>
      <c r="AU50" s="12"/>
      <c r="AV50" s="25"/>
      <c r="AW50" s="57">
        <v>0</v>
      </c>
      <c r="AX50" s="57">
        <v>0</v>
      </c>
      <c r="AY50" s="57">
        <v>0</v>
      </c>
      <c r="AZ50" s="57">
        <v>0</v>
      </c>
      <c r="BA50" s="57">
        <v>0</v>
      </c>
      <c r="BB50" s="57">
        <v>0</v>
      </c>
      <c r="BC50" s="57">
        <v>0</v>
      </c>
      <c r="BD50" s="57">
        <v>0</v>
      </c>
      <c r="BE50" s="57">
        <v>0</v>
      </c>
      <c r="BF50" s="16">
        <f>SUM(E50:BE50)</f>
        <v>0</v>
      </c>
      <c r="BG50" s="16">
        <f>SUM(E50:AX50)</f>
        <v>0</v>
      </c>
    </row>
    <row r="51" spans="1:59" ht="12.75" customHeight="1" hidden="1">
      <c r="A51" s="271"/>
      <c r="B51" s="243"/>
      <c r="C51" s="297"/>
      <c r="D51" s="13" t="s">
        <v>13</v>
      </c>
      <c r="E51" s="12"/>
      <c r="F51" s="12"/>
      <c r="G51" s="12"/>
      <c r="H51" s="12"/>
      <c r="I51" s="12"/>
      <c r="J51" s="12"/>
      <c r="K51" s="12"/>
      <c r="L51" s="13"/>
      <c r="M51" s="13"/>
      <c r="N51" s="43"/>
      <c r="O51" s="13"/>
      <c r="P51" s="13"/>
      <c r="Q51" s="13"/>
      <c r="R51" s="13"/>
      <c r="S51" s="13"/>
      <c r="T51" s="13"/>
      <c r="U51" s="13"/>
      <c r="V51" s="21">
        <v>0</v>
      </c>
      <c r="W51" s="21">
        <v>0</v>
      </c>
      <c r="X51" s="13"/>
      <c r="Y51" s="13"/>
      <c r="Z51" s="13"/>
      <c r="AA51" s="13"/>
      <c r="AB51" s="13"/>
      <c r="AC51" s="24"/>
      <c r="AD51" s="13"/>
      <c r="AE51" s="24"/>
      <c r="AF51" s="13"/>
      <c r="AG51" s="12"/>
      <c r="AH51" s="12"/>
      <c r="AI51" s="12"/>
      <c r="AJ51" s="12"/>
      <c r="AK51" s="13"/>
      <c r="AL51" s="45"/>
      <c r="AM51" s="25"/>
      <c r="AN51" s="42"/>
      <c r="AO51" s="12"/>
      <c r="AP51" s="12"/>
      <c r="AQ51" s="18"/>
      <c r="AR51" s="12"/>
      <c r="AS51" s="42"/>
      <c r="AT51" s="12"/>
      <c r="AU51" s="12"/>
      <c r="AV51" s="25"/>
      <c r="AW51" s="57">
        <v>0</v>
      </c>
      <c r="AX51" s="57">
        <v>0</v>
      </c>
      <c r="AY51" s="57">
        <v>0</v>
      </c>
      <c r="AZ51" s="57">
        <v>0</v>
      </c>
      <c r="BA51" s="57">
        <v>0</v>
      </c>
      <c r="BB51" s="57">
        <v>0</v>
      </c>
      <c r="BC51" s="57">
        <v>0</v>
      </c>
      <c r="BD51" s="57">
        <v>0</v>
      </c>
      <c r="BE51" s="57">
        <v>0</v>
      </c>
      <c r="BF51" s="16">
        <f>SUM(E51:BE51)</f>
        <v>0</v>
      </c>
      <c r="BG51" s="16">
        <f>SUM(E51:AX51)</f>
        <v>0</v>
      </c>
    </row>
    <row r="52" spans="1:59" ht="25.5" customHeight="1" hidden="1">
      <c r="A52" s="271"/>
      <c r="B52" s="274" t="s">
        <v>49</v>
      </c>
      <c r="C52" s="294" t="s">
        <v>50</v>
      </c>
      <c r="D52" s="13" t="s">
        <v>12</v>
      </c>
      <c r="E52" s="12"/>
      <c r="F52" s="12"/>
      <c r="G52" s="12"/>
      <c r="H52" s="12"/>
      <c r="I52" s="12"/>
      <c r="J52" s="12"/>
      <c r="K52" s="12"/>
      <c r="L52" s="13"/>
      <c r="M52" s="13"/>
      <c r="N52" s="43"/>
      <c r="O52" s="13"/>
      <c r="P52" s="13"/>
      <c r="Q52" s="13"/>
      <c r="R52" s="13"/>
      <c r="S52" s="13"/>
      <c r="T52" s="13"/>
      <c r="U52" s="13"/>
      <c r="V52" s="21">
        <v>0</v>
      </c>
      <c r="W52" s="21">
        <v>0</v>
      </c>
      <c r="X52" s="13"/>
      <c r="Y52" s="13"/>
      <c r="Z52" s="13"/>
      <c r="AA52" s="13"/>
      <c r="AB52" s="13"/>
      <c r="AC52" s="24"/>
      <c r="AD52" s="13"/>
      <c r="AE52" s="24"/>
      <c r="AF52" s="13"/>
      <c r="AG52" s="12"/>
      <c r="AH52" s="12"/>
      <c r="AI52" s="12"/>
      <c r="AJ52" s="12"/>
      <c r="AK52" s="13"/>
      <c r="AL52" s="45"/>
      <c r="AM52" s="25"/>
      <c r="AN52" s="42"/>
      <c r="AO52" s="12"/>
      <c r="AP52" s="12"/>
      <c r="AQ52" s="18"/>
      <c r="AR52" s="12"/>
      <c r="AS52" s="42"/>
      <c r="AT52" s="12"/>
      <c r="AU52" s="12"/>
      <c r="AV52" s="25"/>
      <c r="AW52" s="57">
        <v>0</v>
      </c>
      <c r="AX52" s="57">
        <v>0</v>
      </c>
      <c r="AY52" s="57">
        <v>0</v>
      </c>
      <c r="AZ52" s="57">
        <v>0</v>
      </c>
      <c r="BA52" s="57">
        <v>0</v>
      </c>
      <c r="BB52" s="57">
        <v>0</v>
      </c>
      <c r="BC52" s="57">
        <v>0</v>
      </c>
      <c r="BD52" s="57">
        <v>0</v>
      </c>
      <c r="BE52" s="57">
        <v>0</v>
      </c>
      <c r="BF52" s="16">
        <f>SUM(E52:BE52)</f>
        <v>0</v>
      </c>
      <c r="BG52" s="16">
        <f>SUM(E52:AX52)</f>
        <v>0</v>
      </c>
    </row>
    <row r="53" spans="1:59" ht="12.75" customHeight="1" hidden="1">
      <c r="A53" s="271"/>
      <c r="B53" s="275"/>
      <c r="C53" s="295"/>
      <c r="D53" s="13" t="s">
        <v>13</v>
      </c>
      <c r="E53" s="12"/>
      <c r="F53" s="12"/>
      <c r="G53" s="12"/>
      <c r="H53" s="12"/>
      <c r="I53" s="12"/>
      <c r="J53" s="12"/>
      <c r="K53" s="12"/>
      <c r="L53" s="13"/>
      <c r="M53" s="13"/>
      <c r="N53" s="43"/>
      <c r="O53" s="13"/>
      <c r="P53" s="13"/>
      <c r="Q53" s="13"/>
      <c r="R53" s="13"/>
      <c r="S53" s="13"/>
      <c r="T53" s="13"/>
      <c r="U53" s="13"/>
      <c r="V53" s="21">
        <v>0</v>
      </c>
      <c r="W53" s="21">
        <v>0</v>
      </c>
      <c r="X53" s="13"/>
      <c r="Y53" s="13"/>
      <c r="Z53" s="13"/>
      <c r="AA53" s="13"/>
      <c r="AB53" s="13"/>
      <c r="AC53" s="24"/>
      <c r="AD53" s="13"/>
      <c r="AE53" s="24"/>
      <c r="AF53" s="13"/>
      <c r="AG53" s="12"/>
      <c r="AH53" s="12"/>
      <c r="AI53" s="12"/>
      <c r="AJ53" s="12"/>
      <c r="AK53" s="13"/>
      <c r="AL53" s="45"/>
      <c r="AM53" s="25"/>
      <c r="AN53" s="42"/>
      <c r="AO53" s="12"/>
      <c r="AP53" s="12"/>
      <c r="AQ53" s="18"/>
      <c r="AR53" s="12"/>
      <c r="AS53" s="42"/>
      <c r="AT53" s="12"/>
      <c r="AU53" s="12"/>
      <c r="AV53" s="25"/>
      <c r="AW53" s="57">
        <v>0</v>
      </c>
      <c r="AX53" s="57">
        <v>0</v>
      </c>
      <c r="AY53" s="57">
        <v>0</v>
      </c>
      <c r="AZ53" s="57">
        <v>0</v>
      </c>
      <c r="BA53" s="57">
        <v>0</v>
      </c>
      <c r="BB53" s="57">
        <v>0</v>
      </c>
      <c r="BC53" s="57">
        <v>0</v>
      </c>
      <c r="BD53" s="57">
        <v>0</v>
      </c>
      <c r="BE53" s="57">
        <v>0</v>
      </c>
      <c r="BF53" s="16">
        <f>SUM(E53:BE53)</f>
        <v>0</v>
      </c>
      <c r="BG53" s="16">
        <f>SUM(E53:AX53)</f>
        <v>0</v>
      </c>
    </row>
    <row r="54" spans="1:59" ht="12.75">
      <c r="A54" s="271"/>
      <c r="B54" s="262" t="s">
        <v>17</v>
      </c>
      <c r="C54" s="14" t="s">
        <v>18</v>
      </c>
      <c r="D54" s="15" t="s">
        <v>12</v>
      </c>
      <c r="E54" s="16">
        <f>E68</f>
        <v>0</v>
      </c>
      <c r="F54" s="16">
        <f aca="true" t="shared" si="7" ref="F54:U54">F68</f>
        <v>0</v>
      </c>
      <c r="G54" s="16">
        <f t="shared" si="7"/>
        <v>0</v>
      </c>
      <c r="H54" s="16">
        <f t="shared" si="7"/>
        <v>0</v>
      </c>
      <c r="I54" s="16">
        <f t="shared" si="7"/>
        <v>0</v>
      </c>
      <c r="J54" s="16">
        <f t="shared" si="7"/>
        <v>0</v>
      </c>
      <c r="K54" s="16">
        <f t="shared" si="7"/>
        <v>0</v>
      </c>
      <c r="L54" s="16">
        <f t="shared" si="7"/>
        <v>0</v>
      </c>
      <c r="M54" s="16">
        <f t="shared" si="7"/>
        <v>0</v>
      </c>
      <c r="N54" s="16">
        <f t="shared" si="7"/>
        <v>0</v>
      </c>
      <c r="O54" s="16">
        <f t="shared" si="7"/>
        <v>0</v>
      </c>
      <c r="P54" s="16">
        <f t="shared" si="7"/>
        <v>0</v>
      </c>
      <c r="Q54" s="16">
        <f t="shared" si="7"/>
        <v>0</v>
      </c>
      <c r="R54" s="16">
        <f t="shared" si="7"/>
        <v>0</v>
      </c>
      <c r="S54" s="16">
        <f t="shared" si="7"/>
        <v>0</v>
      </c>
      <c r="T54" s="16">
        <f t="shared" si="7"/>
        <v>0</v>
      </c>
      <c r="U54" s="16">
        <f t="shared" si="7"/>
        <v>0</v>
      </c>
      <c r="V54" s="21">
        <v>0</v>
      </c>
      <c r="W54" s="21">
        <v>0</v>
      </c>
      <c r="X54" s="16">
        <f>X68+X70</f>
        <v>0</v>
      </c>
      <c r="Y54" s="16">
        <f aca="true" t="shared" si="8" ref="Y54:AV54">Y68+Y70</f>
        <v>0</v>
      </c>
      <c r="Z54" s="16">
        <f t="shared" si="8"/>
        <v>0</v>
      </c>
      <c r="AA54" s="16">
        <f t="shared" si="8"/>
        <v>0</v>
      </c>
      <c r="AB54" s="16">
        <f t="shared" si="8"/>
        <v>0</v>
      </c>
      <c r="AC54" s="16">
        <f t="shared" si="8"/>
        <v>0</v>
      </c>
      <c r="AD54" s="16">
        <f t="shared" si="8"/>
        <v>0</v>
      </c>
      <c r="AE54" s="16">
        <f t="shared" si="8"/>
        <v>0</v>
      </c>
      <c r="AF54" s="16">
        <f t="shared" si="8"/>
        <v>0</v>
      </c>
      <c r="AG54" s="16">
        <f t="shared" si="8"/>
        <v>4</v>
      </c>
      <c r="AH54" s="16">
        <f t="shared" si="8"/>
        <v>5</v>
      </c>
      <c r="AI54" s="16">
        <f t="shared" si="8"/>
        <v>5</v>
      </c>
      <c r="AJ54" s="16">
        <f t="shared" si="8"/>
        <v>5</v>
      </c>
      <c r="AK54" s="16">
        <f t="shared" si="8"/>
        <v>5</v>
      </c>
      <c r="AL54" s="16">
        <f t="shared" si="8"/>
        <v>5</v>
      </c>
      <c r="AM54" s="16">
        <f t="shared" si="8"/>
        <v>6</v>
      </c>
      <c r="AN54" s="16">
        <f t="shared" si="8"/>
        <v>5</v>
      </c>
      <c r="AO54" s="16">
        <f t="shared" si="8"/>
        <v>9</v>
      </c>
      <c r="AP54" s="16">
        <f t="shared" si="8"/>
        <v>6</v>
      </c>
      <c r="AQ54" s="16">
        <f t="shared" si="8"/>
        <v>6</v>
      </c>
      <c r="AR54" s="16">
        <f t="shared" si="8"/>
        <v>6</v>
      </c>
      <c r="AS54" s="16">
        <f t="shared" si="8"/>
        <v>6</v>
      </c>
      <c r="AT54" s="16">
        <f t="shared" si="8"/>
        <v>12</v>
      </c>
      <c r="AU54" s="16">
        <f t="shared" si="8"/>
        <v>30</v>
      </c>
      <c r="AV54" s="16">
        <f t="shared" si="8"/>
        <v>0</v>
      </c>
      <c r="AW54" s="57">
        <v>0</v>
      </c>
      <c r="AX54" s="57">
        <v>0</v>
      </c>
      <c r="AY54" s="57">
        <v>0</v>
      </c>
      <c r="AZ54" s="57">
        <v>0</v>
      </c>
      <c r="BA54" s="57">
        <v>0</v>
      </c>
      <c r="BB54" s="57">
        <v>0</v>
      </c>
      <c r="BC54" s="57">
        <v>0</v>
      </c>
      <c r="BD54" s="57">
        <v>0</v>
      </c>
      <c r="BE54" s="57">
        <v>0</v>
      </c>
      <c r="BF54" s="16">
        <f>SUM(E54:BE54)</f>
        <v>115</v>
      </c>
      <c r="BG54" s="16"/>
    </row>
    <row r="55" spans="1:59" ht="12.75">
      <c r="A55" s="271"/>
      <c r="B55" s="262"/>
      <c r="C55" s="19"/>
      <c r="D55" s="15" t="s">
        <v>13</v>
      </c>
      <c r="E55" s="16">
        <f>E69</f>
        <v>0</v>
      </c>
      <c r="F55" s="16">
        <f aca="true" t="shared" si="9" ref="F55:AT55">F69</f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6">
        <f t="shared" si="9"/>
        <v>0</v>
      </c>
      <c r="K55" s="16">
        <f t="shared" si="9"/>
        <v>0</v>
      </c>
      <c r="L55" s="16">
        <f t="shared" si="9"/>
        <v>0</v>
      </c>
      <c r="M55" s="16">
        <f t="shared" si="9"/>
        <v>0</v>
      </c>
      <c r="N55" s="16">
        <f t="shared" si="9"/>
        <v>0</v>
      </c>
      <c r="O55" s="16">
        <f t="shared" si="9"/>
        <v>0</v>
      </c>
      <c r="P55" s="16">
        <f t="shared" si="9"/>
        <v>0</v>
      </c>
      <c r="Q55" s="16">
        <f t="shared" si="9"/>
        <v>0</v>
      </c>
      <c r="R55" s="16">
        <f t="shared" si="9"/>
        <v>0</v>
      </c>
      <c r="S55" s="16">
        <f t="shared" si="9"/>
        <v>0</v>
      </c>
      <c r="T55" s="16">
        <f t="shared" si="9"/>
        <v>0</v>
      </c>
      <c r="U55" s="16">
        <f t="shared" si="9"/>
        <v>0</v>
      </c>
      <c r="V55" s="21">
        <v>0</v>
      </c>
      <c r="W55" s="21">
        <v>0</v>
      </c>
      <c r="X55" s="16">
        <f t="shared" si="9"/>
        <v>0</v>
      </c>
      <c r="Y55" s="16">
        <f t="shared" si="9"/>
        <v>0</v>
      </c>
      <c r="Z55" s="16">
        <f t="shared" si="9"/>
        <v>0</v>
      </c>
      <c r="AA55" s="16">
        <f t="shared" si="9"/>
        <v>0</v>
      </c>
      <c r="AB55" s="16">
        <f t="shared" si="9"/>
        <v>0</v>
      </c>
      <c r="AC55" s="16">
        <f t="shared" si="9"/>
        <v>0</v>
      </c>
      <c r="AD55" s="16">
        <f t="shared" si="9"/>
        <v>0</v>
      </c>
      <c r="AE55" s="16">
        <f t="shared" si="9"/>
        <v>0</v>
      </c>
      <c r="AF55" s="16">
        <f t="shared" si="9"/>
        <v>0</v>
      </c>
      <c r="AG55" s="16">
        <f t="shared" si="9"/>
        <v>2</v>
      </c>
      <c r="AH55" s="16">
        <f t="shared" si="9"/>
        <v>3</v>
      </c>
      <c r="AI55" s="16">
        <f t="shared" si="9"/>
        <v>3</v>
      </c>
      <c r="AJ55" s="16">
        <f t="shared" si="9"/>
        <v>2</v>
      </c>
      <c r="AK55" s="16">
        <f t="shared" si="9"/>
        <v>3</v>
      </c>
      <c r="AL55" s="16">
        <f t="shared" si="9"/>
        <v>2</v>
      </c>
      <c r="AM55" s="16">
        <f t="shared" si="9"/>
        <v>3</v>
      </c>
      <c r="AN55" s="16">
        <f t="shared" si="9"/>
        <v>2</v>
      </c>
      <c r="AO55" s="16">
        <f t="shared" si="9"/>
        <v>2</v>
      </c>
      <c r="AP55" s="16">
        <f t="shared" si="9"/>
        <v>0</v>
      </c>
      <c r="AQ55" s="16">
        <f t="shared" si="9"/>
        <v>0</v>
      </c>
      <c r="AR55" s="16">
        <f t="shared" si="9"/>
        <v>0</v>
      </c>
      <c r="AS55" s="16">
        <f t="shared" si="9"/>
        <v>0</v>
      </c>
      <c r="AT55" s="16">
        <f t="shared" si="9"/>
        <v>0</v>
      </c>
      <c r="AU55" s="16"/>
      <c r="AV55" s="16">
        <f>AV69</f>
        <v>0</v>
      </c>
      <c r="AW55" s="57">
        <v>0</v>
      </c>
      <c r="AX55" s="57">
        <v>0</v>
      </c>
      <c r="AY55" s="57">
        <v>0</v>
      </c>
      <c r="AZ55" s="57">
        <v>0</v>
      </c>
      <c r="BA55" s="57">
        <v>0</v>
      </c>
      <c r="BB55" s="57">
        <v>0</v>
      </c>
      <c r="BC55" s="57">
        <v>0</v>
      </c>
      <c r="BD55" s="57">
        <v>0</v>
      </c>
      <c r="BE55" s="57">
        <v>0</v>
      </c>
      <c r="BF55" s="16"/>
      <c r="BG55" s="16">
        <f aca="true" t="shared" si="10" ref="BG55:BG65">SUM(E55:AX55)</f>
        <v>22</v>
      </c>
    </row>
    <row r="56" spans="1:59" ht="12.75" customHeight="1" hidden="1">
      <c r="A56" s="271"/>
      <c r="B56" s="262" t="s">
        <v>19</v>
      </c>
      <c r="C56" s="262" t="s">
        <v>20</v>
      </c>
      <c r="D56" s="15" t="s">
        <v>12</v>
      </c>
      <c r="E56" s="16"/>
      <c r="F56" s="16"/>
      <c r="G56" s="16"/>
      <c r="H56" s="16"/>
      <c r="I56" s="16"/>
      <c r="J56" s="16"/>
      <c r="K56" s="16"/>
      <c r="L56" s="15"/>
      <c r="M56" s="15"/>
      <c r="N56" s="43"/>
      <c r="O56" s="15"/>
      <c r="P56" s="15"/>
      <c r="Q56" s="15"/>
      <c r="R56" s="15"/>
      <c r="S56" s="15"/>
      <c r="T56" s="15"/>
      <c r="U56" s="15"/>
      <c r="V56" s="21">
        <v>0</v>
      </c>
      <c r="W56" s="21">
        <v>0</v>
      </c>
      <c r="X56" s="15"/>
      <c r="Y56" s="15"/>
      <c r="Z56" s="15"/>
      <c r="AA56" s="15"/>
      <c r="AB56" s="15"/>
      <c r="AC56" s="24"/>
      <c r="AD56" s="15"/>
      <c r="AE56" s="24"/>
      <c r="AF56" s="15"/>
      <c r="AG56" s="16"/>
      <c r="AH56" s="16"/>
      <c r="AI56" s="16"/>
      <c r="AJ56" s="17"/>
      <c r="AK56" s="15"/>
      <c r="AL56" s="45"/>
      <c r="AM56" s="25"/>
      <c r="AN56" s="42"/>
      <c r="AO56" s="16"/>
      <c r="AP56" s="16"/>
      <c r="AQ56" s="17"/>
      <c r="AR56" s="16"/>
      <c r="AS56" s="42"/>
      <c r="AT56" s="16"/>
      <c r="AU56" s="16"/>
      <c r="AV56" s="25"/>
      <c r="AW56" s="57">
        <v>0</v>
      </c>
      <c r="AX56" s="57">
        <v>0</v>
      </c>
      <c r="AY56" s="57">
        <v>0</v>
      </c>
      <c r="AZ56" s="57">
        <v>0</v>
      </c>
      <c r="BA56" s="57">
        <v>0</v>
      </c>
      <c r="BB56" s="57">
        <v>0</v>
      </c>
      <c r="BC56" s="57">
        <v>0</v>
      </c>
      <c r="BD56" s="57">
        <v>0</v>
      </c>
      <c r="BE56" s="57">
        <v>0</v>
      </c>
      <c r="BF56" s="16"/>
      <c r="BG56" s="16">
        <f t="shared" si="10"/>
        <v>0</v>
      </c>
    </row>
    <row r="57" spans="1:59" ht="12.75" customHeight="1" hidden="1">
      <c r="A57" s="271"/>
      <c r="B57" s="262"/>
      <c r="C57" s="262"/>
      <c r="D57" s="15" t="s">
        <v>13</v>
      </c>
      <c r="E57" s="16"/>
      <c r="F57" s="16"/>
      <c r="G57" s="16"/>
      <c r="H57" s="16"/>
      <c r="I57" s="16"/>
      <c r="J57" s="16"/>
      <c r="K57" s="16"/>
      <c r="L57" s="15"/>
      <c r="M57" s="15"/>
      <c r="N57" s="43"/>
      <c r="O57" s="15"/>
      <c r="P57" s="15"/>
      <c r="Q57" s="15"/>
      <c r="R57" s="15"/>
      <c r="S57" s="15"/>
      <c r="T57" s="15"/>
      <c r="U57" s="15"/>
      <c r="V57" s="21">
        <v>0</v>
      </c>
      <c r="W57" s="21">
        <v>0</v>
      </c>
      <c r="X57" s="15"/>
      <c r="Y57" s="15"/>
      <c r="Z57" s="15"/>
      <c r="AA57" s="15"/>
      <c r="AB57" s="15"/>
      <c r="AC57" s="24"/>
      <c r="AD57" s="15"/>
      <c r="AE57" s="24"/>
      <c r="AF57" s="15"/>
      <c r="AG57" s="16"/>
      <c r="AH57" s="16"/>
      <c r="AI57" s="16"/>
      <c r="AJ57" s="17"/>
      <c r="AK57" s="15"/>
      <c r="AL57" s="45"/>
      <c r="AM57" s="25"/>
      <c r="AN57" s="42"/>
      <c r="AO57" s="16"/>
      <c r="AP57" s="16"/>
      <c r="AQ57" s="17"/>
      <c r="AR57" s="16"/>
      <c r="AS57" s="42"/>
      <c r="AT57" s="16"/>
      <c r="AU57" s="16"/>
      <c r="AV57" s="25"/>
      <c r="AW57" s="57">
        <v>0</v>
      </c>
      <c r="AX57" s="57">
        <v>0</v>
      </c>
      <c r="AY57" s="57">
        <v>0</v>
      </c>
      <c r="AZ57" s="57">
        <v>0</v>
      </c>
      <c r="BA57" s="57">
        <v>0</v>
      </c>
      <c r="BB57" s="57">
        <v>0</v>
      </c>
      <c r="BC57" s="57">
        <v>0</v>
      </c>
      <c r="BD57" s="57">
        <v>0</v>
      </c>
      <c r="BE57" s="57">
        <v>0</v>
      </c>
      <c r="BF57" s="16"/>
      <c r="BG57" s="16">
        <f t="shared" si="10"/>
        <v>0</v>
      </c>
    </row>
    <row r="58" spans="1:59" ht="14.25" customHeight="1" hidden="1">
      <c r="A58" s="271"/>
      <c r="B58" s="262" t="s">
        <v>51</v>
      </c>
      <c r="C58" s="263" t="s">
        <v>52</v>
      </c>
      <c r="D58" s="15" t="s">
        <v>12</v>
      </c>
      <c r="E58" s="16"/>
      <c r="F58" s="16"/>
      <c r="G58" s="16"/>
      <c r="H58" s="16"/>
      <c r="I58" s="16"/>
      <c r="J58" s="16"/>
      <c r="K58" s="16"/>
      <c r="L58" s="15"/>
      <c r="M58" s="15"/>
      <c r="N58" s="43"/>
      <c r="O58" s="15"/>
      <c r="P58" s="15"/>
      <c r="Q58" s="15"/>
      <c r="R58" s="15"/>
      <c r="S58" s="15"/>
      <c r="T58" s="15"/>
      <c r="U58" s="15"/>
      <c r="V58" s="21">
        <v>0</v>
      </c>
      <c r="W58" s="21">
        <v>0</v>
      </c>
      <c r="X58" s="15"/>
      <c r="Y58" s="15"/>
      <c r="Z58" s="15"/>
      <c r="AA58" s="15"/>
      <c r="AB58" s="15"/>
      <c r="AC58" s="24"/>
      <c r="AD58" s="15"/>
      <c r="AE58" s="24"/>
      <c r="AF58" s="15"/>
      <c r="AG58" s="16"/>
      <c r="AH58" s="16"/>
      <c r="AI58" s="16"/>
      <c r="AJ58" s="17"/>
      <c r="AK58" s="15"/>
      <c r="AL58" s="45"/>
      <c r="AM58" s="25"/>
      <c r="AN58" s="42"/>
      <c r="AO58" s="16"/>
      <c r="AP58" s="16"/>
      <c r="AQ58" s="17"/>
      <c r="AR58" s="16"/>
      <c r="AS58" s="42"/>
      <c r="AT58" s="16"/>
      <c r="AU58" s="16"/>
      <c r="AV58" s="25"/>
      <c r="AW58" s="57">
        <v>0</v>
      </c>
      <c r="AX58" s="57">
        <v>0</v>
      </c>
      <c r="AY58" s="57">
        <v>0</v>
      </c>
      <c r="AZ58" s="57">
        <v>0</v>
      </c>
      <c r="BA58" s="57">
        <v>0</v>
      </c>
      <c r="BB58" s="57">
        <v>0</v>
      </c>
      <c r="BC58" s="57">
        <v>0</v>
      </c>
      <c r="BD58" s="57">
        <v>0</v>
      </c>
      <c r="BE58" s="57">
        <v>0</v>
      </c>
      <c r="BF58" s="16"/>
      <c r="BG58" s="16">
        <f t="shared" si="10"/>
        <v>0</v>
      </c>
    </row>
    <row r="59" spans="1:59" ht="65.25" customHeight="1" hidden="1">
      <c r="A59" s="271"/>
      <c r="B59" s="262"/>
      <c r="C59" s="264"/>
      <c r="D59" s="15" t="s">
        <v>13</v>
      </c>
      <c r="E59" s="16"/>
      <c r="F59" s="16"/>
      <c r="G59" s="16"/>
      <c r="H59" s="16"/>
      <c r="I59" s="16"/>
      <c r="J59" s="16"/>
      <c r="K59" s="16"/>
      <c r="L59" s="15"/>
      <c r="M59" s="15"/>
      <c r="N59" s="43"/>
      <c r="O59" s="15"/>
      <c r="P59" s="15"/>
      <c r="Q59" s="15"/>
      <c r="R59" s="15"/>
      <c r="S59" s="15"/>
      <c r="T59" s="15"/>
      <c r="U59" s="15"/>
      <c r="V59" s="21">
        <v>0</v>
      </c>
      <c r="W59" s="21">
        <v>0</v>
      </c>
      <c r="X59" s="15"/>
      <c r="Y59" s="15"/>
      <c r="Z59" s="15"/>
      <c r="AA59" s="15"/>
      <c r="AB59" s="15"/>
      <c r="AC59" s="24"/>
      <c r="AD59" s="15"/>
      <c r="AE59" s="24"/>
      <c r="AF59" s="15"/>
      <c r="AG59" s="16"/>
      <c r="AH59" s="16"/>
      <c r="AI59" s="16"/>
      <c r="AJ59" s="17"/>
      <c r="AK59" s="15"/>
      <c r="AL59" s="45"/>
      <c r="AM59" s="25"/>
      <c r="AN59" s="42"/>
      <c r="AO59" s="16"/>
      <c r="AP59" s="16"/>
      <c r="AQ59" s="17"/>
      <c r="AR59" s="16"/>
      <c r="AS59" s="42"/>
      <c r="AT59" s="16"/>
      <c r="AU59" s="16"/>
      <c r="AV59" s="25"/>
      <c r="AW59" s="57">
        <v>0</v>
      </c>
      <c r="AX59" s="57">
        <v>0</v>
      </c>
      <c r="AY59" s="57">
        <v>0</v>
      </c>
      <c r="AZ59" s="57">
        <v>0</v>
      </c>
      <c r="BA59" s="57">
        <v>0</v>
      </c>
      <c r="BB59" s="57">
        <v>0</v>
      </c>
      <c r="BC59" s="57">
        <v>0</v>
      </c>
      <c r="BD59" s="57">
        <v>0</v>
      </c>
      <c r="BE59" s="57">
        <v>0</v>
      </c>
      <c r="BF59" s="16"/>
      <c r="BG59" s="16">
        <f t="shared" si="10"/>
        <v>0</v>
      </c>
    </row>
    <row r="60" spans="1:59" ht="12.75" customHeight="1" hidden="1">
      <c r="A60" s="271"/>
      <c r="B60" s="265" t="s">
        <v>53</v>
      </c>
      <c r="C60" s="299" t="s">
        <v>54</v>
      </c>
      <c r="D60" s="24" t="s">
        <v>12</v>
      </c>
      <c r="E60" s="25"/>
      <c r="F60" s="25"/>
      <c r="G60" s="25"/>
      <c r="H60" s="25"/>
      <c r="I60" s="25"/>
      <c r="J60" s="25"/>
      <c r="K60" s="25"/>
      <c r="L60" s="24"/>
      <c r="M60" s="24"/>
      <c r="N60" s="43"/>
      <c r="O60" s="24"/>
      <c r="P60" s="24"/>
      <c r="Q60" s="24"/>
      <c r="R60" s="24"/>
      <c r="S60" s="24"/>
      <c r="T60" s="24"/>
      <c r="U60" s="24"/>
      <c r="V60" s="21">
        <v>0</v>
      </c>
      <c r="W60" s="21">
        <v>0</v>
      </c>
      <c r="X60" s="24"/>
      <c r="Y60" s="24"/>
      <c r="Z60" s="24"/>
      <c r="AA60" s="24"/>
      <c r="AB60" s="24"/>
      <c r="AC60" s="24"/>
      <c r="AD60" s="24"/>
      <c r="AE60" s="24"/>
      <c r="AF60" s="24"/>
      <c r="AG60" s="25"/>
      <c r="AH60" s="25"/>
      <c r="AI60" s="25"/>
      <c r="AJ60" s="29"/>
      <c r="AK60" s="24"/>
      <c r="AL60" s="45"/>
      <c r="AM60" s="25"/>
      <c r="AN60" s="42"/>
      <c r="AO60" s="25"/>
      <c r="AP60" s="25"/>
      <c r="AQ60" s="29"/>
      <c r="AR60" s="25"/>
      <c r="AS60" s="42"/>
      <c r="AT60" s="25"/>
      <c r="AU60" s="25"/>
      <c r="AV60" s="25"/>
      <c r="AW60" s="57">
        <v>0</v>
      </c>
      <c r="AX60" s="57">
        <v>0</v>
      </c>
      <c r="AY60" s="57">
        <v>0</v>
      </c>
      <c r="AZ60" s="57">
        <v>0</v>
      </c>
      <c r="BA60" s="57">
        <v>0</v>
      </c>
      <c r="BB60" s="57">
        <v>0</v>
      </c>
      <c r="BC60" s="57">
        <v>0</v>
      </c>
      <c r="BD60" s="57">
        <v>0</v>
      </c>
      <c r="BE60" s="57">
        <v>0</v>
      </c>
      <c r="BF60" s="16"/>
      <c r="BG60" s="16">
        <f t="shared" si="10"/>
        <v>0</v>
      </c>
    </row>
    <row r="61" spans="1:59" ht="28.5" customHeight="1" hidden="1">
      <c r="A61" s="271"/>
      <c r="B61" s="265"/>
      <c r="C61" s="300"/>
      <c r="D61" s="24" t="s">
        <v>13</v>
      </c>
      <c r="E61" s="25"/>
      <c r="F61" s="25"/>
      <c r="G61" s="25"/>
      <c r="H61" s="25"/>
      <c r="I61" s="25"/>
      <c r="J61" s="25"/>
      <c r="K61" s="25"/>
      <c r="L61" s="24"/>
      <c r="M61" s="24"/>
      <c r="N61" s="43"/>
      <c r="O61" s="24"/>
      <c r="P61" s="24"/>
      <c r="Q61" s="24"/>
      <c r="R61" s="24"/>
      <c r="S61" s="24"/>
      <c r="T61" s="24"/>
      <c r="U61" s="24"/>
      <c r="V61" s="21">
        <v>0</v>
      </c>
      <c r="W61" s="21">
        <v>0</v>
      </c>
      <c r="X61" s="24"/>
      <c r="Y61" s="24"/>
      <c r="Z61" s="24"/>
      <c r="AA61" s="24"/>
      <c r="AB61" s="24"/>
      <c r="AC61" s="24"/>
      <c r="AD61" s="24"/>
      <c r="AE61" s="24"/>
      <c r="AF61" s="24"/>
      <c r="AG61" s="25"/>
      <c r="AH61" s="25"/>
      <c r="AI61" s="25"/>
      <c r="AJ61" s="29"/>
      <c r="AK61" s="24"/>
      <c r="AL61" s="45"/>
      <c r="AM61" s="25"/>
      <c r="AN61" s="42"/>
      <c r="AO61" s="25"/>
      <c r="AP61" s="25"/>
      <c r="AQ61" s="29"/>
      <c r="AR61" s="25"/>
      <c r="AS61" s="42"/>
      <c r="AT61" s="25"/>
      <c r="AU61" s="25"/>
      <c r="AV61" s="25"/>
      <c r="AW61" s="57">
        <v>0</v>
      </c>
      <c r="AX61" s="57">
        <v>0</v>
      </c>
      <c r="AY61" s="57">
        <v>0</v>
      </c>
      <c r="AZ61" s="57">
        <v>0</v>
      </c>
      <c r="BA61" s="57">
        <v>0</v>
      </c>
      <c r="BB61" s="57">
        <v>0</v>
      </c>
      <c r="BC61" s="57">
        <v>0</v>
      </c>
      <c r="BD61" s="57">
        <v>0</v>
      </c>
      <c r="BE61" s="57">
        <v>0</v>
      </c>
      <c r="BF61" s="16"/>
      <c r="BG61" s="16">
        <f t="shared" si="10"/>
        <v>0</v>
      </c>
    </row>
    <row r="62" spans="1:59" ht="12.75" customHeight="1" hidden="1">
      <c r="A62" s="271"/>
      <c r="B62" s="24" t="s">
        <v>58</v>
      </c>
      <c r="C62" s="24"/>
      <c r="D62" s="24" t="s">
        <v>12</v>
      </c>
      <c r="E62" s="25"/>
      <c r="F62" s="25"/>
      <c r="G62" s="25"/>
      <c r="H62" s="25"/>
      <c r="I62" s="25"/>
      <c r="J62" s="25"/>
      <c r="K62" s="25"/>
      <c r="L62" s="24"/>
      <c r="M62" s="24"/>
      <c r="N62" s="43"/>
      <c r="O62" s="24"/>
      <c r="P62" s="24"/>
      <c r="Q62" s="24"/>
      <c r="R62" s="24"/>
      <c r="S62" s="24"/>
      <c r="T62" s="24"/>
      <c r="U62" s="24"/>
      <c r="V62" s="21">
        <v>0</v>
      </c>
      <c r="W62" s="21">
        <v>0</v>
      </c>
      <c r="X62" s="24"/>
      <c r="Y62" s="24"/>
      <c r="Z62" s="24"/>
      <c r="AA62" s="24"/>
      <c r="AB62" s="24"/>
      <c r="AC62" s="24"/>
      <c r="AD62" s="24"/>
      <c r="AE62" s="24"/>
      <c r="AF62" s="24"/>
      <c r="AG62" s="25"/>
      <c r="AH62" s="25"/>
      <c r="AI62" s="25"/>
      <c r="AJ62" s="29"/>
      <c r="AK62" s="24"/>
      <c r="AL62" s="45"/>
      <c r="AM62" s="25"/>
      <c r="AN62" s="42"/>
      <c r="AO62" s="25"/>
      <c r="AP62" s="25"/>
      <c r="AQ62" s="29"/>
      <c r="AR62" s="25"/>
      <c r="AS62" s="42"/>
      <c r="AT62" s="25"/>
      <c r="AU62" s="25"/>
      <c r="AV62" s="25"/>
      <c r="AW62" s="57">
        <v>0</v>
      </c>
      <c r="AX62" s="57">
        <v>0</v>
      </c>
      <c r="AY62" s="57">
        <v>0</v>
      </c>
      <c r="AZ62" s="57">
        <v>0</v>
      </c>
      <c r="BA62" s="57">
        <v>0</v>
      </c>
      <c r="BB62" s="57">
        <v>0</v>
      </c>
      <c r="BC62" s="57">
        <v>0</v>
      </c>
      <c r="BD62" s="57">
        <v>0</v>
      </c>
      <c r="BE62" s="57">
        <v>0</v>
      </c>
      <c r="BF62" s="16"/>
      <c r="BG62" s="16">
        <f t="shared" si="10"/>
        <v>0</v>
      </c>
    </row>
    <row r="63" spans="1:59" ht="12.75" customHeight="1" hidden="1">
      <c r="A63" s="271"/>
      <c r="B63" s="24" t="s">
        <v>59</v>
      </c>
      <c r="C63" s="24"/>
      <c r="D63" s="24" t="s">
        <v>12</v>
      </c>
      <c r="E63" s="25"/>
      <c r="F63" s="25"/>
      <c r="G63" s="25"/>
      <c r="H63" s="25"/>
      <c r="I63" s="25"/>
      <c r="J63" s="25"/>
      <c r="K63" s="25"/>
      <c r="L63" s="24"/>
      <c r="M63" s="24"/>
      <c r="N63" s="43"/>
      <c r="O63" s="24"/>
      <c r="P63" s="24"/>
      <c r="Q63" s="24"/>
      <c r="R63" s="24"/>
      <c r="S63" s="24"/>
      <c r="T63" s="24"/>
      <c r="U63" s="24"/>
      <c r="V63" s="21">
        <v>0</v>
      </c>
      <c r="W63" s="21">
        <v>0</v>
      </c>
      <c r="X63" s="24"/>
      <c r="Y63" s="24"/>
      <c r="Z63" s="24"/>
      <c r="AA63" s="24"/>
      <c r="AB63" s="24"/>
      <c r="AC63" s="24"/>
      <c r="AD63" s="24"/>
      <c r="AE63" s="24"/>
      <c r="AF63" s="24"/>
      <c r="AG63" s="25"/>
      <c r="AH63" s="25"/>
      <c r="AI63" s="25"/>
      <c r="AJ63" s="29"/>
      <c r="AK63" s="24"/>
      <c r="AL63" s="45"/>
      <c r="AM63" s="25"/>
      <c r="AN63" s="42"/>
      <c r="AO63" s="25"/>
      <c r="AP63" s="25"/>
      <c r="AQ63" s="29"/>
      <c r="AR63" s="25"/>
      <c r="AS63" s="42"/>
      <c r="AT63" s="25"/>
      <c r="AU63" s="25"/>
      <c r="AV63" s="25"/>
      <c r="AW63" s="57">
        <v>0</v>
      </c>
      <c r="AX63" s="57">
        <v>0</v>
      </c>
      <c r="AY63" s="57">
        <v>0</v>
      </c>
      <c r="AZ63" s="57">
        <v>0</v>
      </c>
      <c r="BA63" s="57">
        <v>0</v>
      </c>
      <c r="BB63" s="57">
        <v>0</v>
      </c>
      <c r="BC63" s="57">
        <v>0</v>
      </c>
      <c r="BD63" s="57">
        <v>0</v>
      </c>
      <c r="BE63" s="57">
        <v>0</v>
      </c>
      <c r="BF63" s="16"/>
      <c r="BG63" s="16">
        <f t="shared" si="10"/>
        <v>0</v>
      </c>
    </row>
    <row r="64" spans="1:59" ht="64.5" customHeight="1" hidden="1" thickBot="1">
      <c r="A64" s="271"/>
      <c r="B64" s="262" t="s">
        <v>56</v>
      </c>
      <c r="C64" s="30" t="s">
        <v>55</v>
      </c>
      <c r="D64" s="24"/>
      <c r="E64" s="25"/>
      <c r="F64" s="25"/>
      <c r="G64" s="25"/>
      <c r="H64" s="25"/>
      <c r="I64" s="25"/>
      <c r="J64" s="25"/>
      <c r="K64" s="25"/>
      <c r="L64" s="24"/>
      <c r="M64" s="24"/>
      <c r="N64" s="43"/>
      <c r="O64" s="24"/>
      <c r="P64" s="24"/>
      <c r="Q64" s="24"/>
      <c r="R64" s="24"/>
      <c r="S64" s="24"/>
      <c r="T64" s="24"/>
      <c r="U64" s="24"/>
      <c r="V64" s="21">
        <v>0</v>
      </c>
      <c r="W64" s="21">
        <v>0</v>
      </c>
      <c r="X64" s="24"/>
      <c r="Y64" s="24"/>
      <c r="Z64" s="24"/>
      <c r="AA64" s="24"/>
      <c r="AB64" s="24"/>
      <c r="AC64" s="24"/>
      <c r="AD64" s="24"/>
      <c r="AE64" s="24"/>
      <c r="AF64" s="24"/>
      <c r="AG64" s="25"/>
      <c r="AH64" s="25"/>
      <c r="AI64" s="25"/>
      <c r="AJ64" s="29"/>
      <c r="AK64" s="24"/>
      <c r="AL64" s="45"/>
      <c r="AM64" s="25"/>
      <c r="AN64" s="42"/>
      <c r="AO64" s="25"/>
      <c r="AP64" s="25"/>
      <c r="AQ64" s="29"/>
      <c r="AR64" s="25"/>
      <c r="AS64" s="42"/>
      <c r="AT64" s="25"/>
      <c r="AU64" s="25"/>
      <c r="AV64" s="25"/>
      <c r="AW64" s="57">
        <v>0</v>
      </c>
      <c r="AX64" s="57">
        <v>0</v>
      </c>
      <c r="AY64" s="57">
        <v>0</v>
      </c>
      <c r="AZ64" s="57">
        <v>0</v>
      </c>
      <c r="BA64" s="57">
        <v>0</v>
      </c>
      <c r="BB64" s="57">
        <v>0</v>
      </c>
      <c r="BC64" s="57">
        <v>0</v>
      </c>
      <c r="BD64" s="57">
        <v>0</v>
      </c>
      <c r="BE64" s="57">
        <v>0</v>
      </c>
      <c r="BF64" s="16"/>
      <c r="BG64" s="16">
        <f t="shared" si="10"/>
        <v>0</v>
      </c>
    </row>
    <row r="65" spans="1:59" ht="12.75" customHeight="1" hidden="1">
      <c r="A65" s="271"/>
      <c r="B65" s="262"/>
      <c r="C65" s="26"/>
      <c r="D65" s="24"/>
      <c r="E65" s="25"/>
      <c r="F65" s="25"/>
      <c r="G65" s="25"/>
      <c r="H65" s="25"/>
      <c r="I65" s="25"/>
      <c r="J65" s="25"/>
      <c r="K65" s="25"/>
      <c r="L65" s="24"/>
      <c r="M65" s="24"/>
      <c r="N65" s="43"/>
      <c r="O65" s="24"/>
      <c r="P65" s="24"/>
      <c r="Q65" s="24"/>
      <c r="R65" s="24"/>
      <c r="S65" s="24"/>
      <c r="T65" s="24"/>
      <c r="U65" s="24"/>
      <c r="V65" s="21">
        <v>0</v>
      </c>
      <c r="W65" s="21">
        <v>0</v>
      </c>
      <c r="X65" s="24"/>
      <c r="Y65" s="24"/>
      <c r="Z65" s="24"/>
      <c r="AA65" s="24"/>
      <c r="AB65" s="24"/>
      <c r="AC65" s="24"/>
      <c r="AD65" s="24"/>
      <c r="AE65" s="24"/>
      <c r="AF65" s="24"/>
      <c r="AG65" s="25"/>
      <c r="AH65" s="25"/>
      <c r="AI65" s="25"/>
      <c r="AJ65" s="29"/>
      <c r="AK65" s="24"/>
      <c r="AL65" s="45"/>
      <c r="AM65" s="25"/>
      <c r="AN65" s="42"/>
      <c r="AO65" s="25"/>
      <c r="AP65" s="25"/>
      <c r="AQ65" s="29"/>
      <c r="AR65" s="25"/>
      <c r="AS65" s="42"/>
      <c r="AT65" s="25"/>
      <c r="AU65" s="25"/>
      <c r="AV65" s="25"/>
      <c r="AW65" s="57">
        <v>0</v>
      </c>
      <c r="AX65" s="57">
        <v>0</v>
      </c>
      <c r="AY65" s="57">
        <v>0</v>
      </c>
      <c r="AZ65" s="57">
        <v>0</v>
      </c>
      <c r="BA65" s="57">
        <v>0</v>
      </c>
      <c r="BB65" s="57">
        <v>0</v>
      </c>
      <c r="BC65" s="57">
        <v>0</v>
      </c>
      <c r="BD65" s="57">
        <v>0</v>
      </c>
      <c r="BE65" s="57">
        <v>0</v>
      </c>
      <c r="BF65" s="16"/>
      <c r="BG65" s="16">
        <f t="shared" si="10"/>
        <v>0</v>
      </c>
    </row>
    <row r="66" spans="1:59" ht="27.75" customHeight="1">
      <c r="A66" s="271"/>
      <c r="B66" s="301" t="s">
        <v>182</v>
      </c>
      <c r="C66" s="308" t="s">
        <v>156</v>
      </c>
      <c r="D66" s="13" t="s">
        <v>12</v>
      </c>
      <c r="E66" s="29">
        <f>E68+E70</f>
        <v>0</v>
      </c>
      <c r="F66" s="29">
        <f aca="true" t="shared" si="11" ref="F66:AV66">F68+F70</f>
        <v>0</v>
      </c>
      <c r="G66" s="29">
        <f t="shared" si="11"/>
        <v>0</v>
      </c>
      <c r="H66" s="29">
        <f t="shared" si="11"/>
        <v>0</v>
      </c>
      <c r="I66" s="29">
        <f t="shared" si="11"/>
        <v>0</v>
      </c>
      <c r="J66" s="29">
        <f t="shared" si="11"/>
        <v>0</v>
      </c>
      <c r="K66" s="29">
        <f t="shared" si="11"/>
        <v>0</v>
      </c>
      <c r="L66" s="29">
        <f t="shared" si="11"/>
        <v>0</v>
      </c>
      <c r="M66" s="29">
        <f t="shared" si="11"/>
        <v>0</v>
      </c>
      <c r="N66" s="29">
        <f t="shared" si="11"/>
        <v>0</v>
      </c>
      <c r="O66" s="29">
        <f t="shared" si="11"/>
        <v>0</v>
      </c>
      <c r="P66" s="29">
        <f t="shared" si="11"/>
        <v>0</v>
      </c>
      <c r="Q66" s="29">
        <f t="shared" si="11"/>
        <v>0</v>
      </c>
      <c r="R66" s="29">
        <f t="shared" si="11"/>
        <v>0</v>
      </c>
      <c r="S66" s="29">
        <f t="shared" si="11"/>
        <v>0</v>
      </c>
      <c r="T66" s="29">
        <f t="shared" si="11"/>
        <v>0</v>
      </c>
      <c r="U66" s="29">
        <f t="shared" si="11"/>
        <v>0</v>
      </c>
      <c r="V66" s="228">
        <f t="shared" si="11"/>
        <v>0</v>
      </c>
      <c r="W66" s="228">
        <f t="shared" si="11"/>
        <v>0</v>
      </c>
      <c r="X66" s="29">
        <f t="shared" si="11"/>
        <v>0</v>
      </c>
      <c r="Y66" s="29">
        <f t="shared" si="11"/>
        <v>0</v>
      </c>
      <c r="Z66" s="29">
        <f t="shared" si="11"/>
        <v>0</v>
      </c>
      <c r="AA66" s="29">
        <f t="shared" si="11"/>
        <v>0</v>
      </c>
      <c r="AB66" s="29">
        <f t="shared" si="11"/>
        <v>0</v>
      </c>
      <c r="AC66" s="29">
        <f t="shared" si="11"/>
        <v>0</v>
      </c>
      <c r="AD66" s="29">
        <f t="shared" si="11"/>
        <v>0</v>
      </c>
      <c r="AE66" s="29">
        <f t="shared" si="11"/>
        <v>0</v>
      </c>
      <c r="AF66" s="29">
        <f t="shared" si="11"/>
        <v>0</v>
      </c>
      <c r="AG66" s="29">
        <f t="shared" si="11"/>
        <v>4</v>
      </c>
      <c r="AH66" s="29">
        <f t="shared" si="11"/>
        <v>5</v>
      </c>
      <c r="AI66" s="29">
        <f t="shared" si="11"/>
        <v>5</v>
      </c>
      <c r="AJ66" s="29">
        <f t="shared" si="11"/>
        <v>5</v>
      </c>
      <c r="AK66" s="29">
        <f t="shared" si="11"/>
        <v>5</v>
      </c>
      <c r="AL66" s="29">
        <f t="shared" si="11"/>
        <v>5</v>
      </c>
      <c r="AM66" s="29">
        <f t="shared" si="11"/>
        <v>6</v>
      </c>
      <c r="AN66" s="29">
        <f t="shared" si="11"/>
        <v>5</v>
      </c>
      <c r="AO66" s="29">
        <f t="shared" si="11"/>
        <v>9</v>
      </c>
      <c r="AP66" s="29">
        <f t="shared" si="11"/>
        <v>6</v>
      </c>
      <c r="AQ66" s="29">
        <f t="shared" si="11"/>
        <v>6</v>
      </c>
      <c r="AR66" s="29">
        <f t="shared" si="11"/>
        <v>6</v>
      </c>
      <c r="AS66" s="29">
        <f t="shared" si="11"/>
        <v>6</v>
      </c>
      <c r="AT66" s="29">
        <f t="shared" si="11"/>
        <v>12</v>
      </c>
      <c r="AU66" s="29">
        <f t="shared" si="11"/>
        <v>30</v>
      </c>
      <c r="AV66" s="29">
        <f t="shared" si="11"/>
        <v>0</v>
      </c>
      <c r="AW66" s="57">
        <v>0</v>
      </c>
      <c r="AX66" s="57">
        <v>0</v>
      </c>
      <c r="AY66" s="57">
        <v>0</v>
      </c>
      <c r="AZ66" s="57">
        <v>0</v>
      </c>
      <c r="BA66" s="57">
        <v>0</v>
      </c>
      <c r="BB66" s="57">
        <v>0</v>
      </c>
      <c r="BC66" s="57">
        <v>0</v>
      </c>
      <c r="BD66" s="57">
        <v>0</v>
      </c>
      <c r="BE66" s="57">
        <v>0</v>
      </c>
      <c r="BF66" s="16">
        <f>SUM(X66:AV66)</f>
        <v>115</v>
      </c>
      <c r="BG66" s="16"/>
    </row>
    <row r="67" spans="1:59" ht="45" customHeight="1">
      <c r="A67" s="271"/>
      <c r="B67" s="302"/>
      <c r="C67" s="309"/>
      <c r="D67" s="13" t="s">
        <v>13</v>
      </c>
      <c r="E67" s="25">
        <f>E69</f>
        <v>0</v>
      </c>
      <c r="F67" s="25">
        <f aca="true" t="shared" si="12" ref="F67:AV67">F69</f>
        <v>0</v>
      </c>
      <c r="G67" s="25">
        <f t="shared" si="12"/>
        <v>0</v>
      </c>
      <c r="H67" s="25">
        <f t="shared" si="12"/>
        <v>0</v>
      </c>
      <c r="I67" s="25">
        <f t="shared" si="12"/>
        <v>0</v>
      </c>
      <c r="J67" s="25">
        <f t="shared" si="12"/>
        <v>0</v>
      </c>
      <c r="K67" s="25">
        <f t="shared" si="12"/>
        <v>0</v>
      </c>
      <c r="L67" s="25">
        <f t="shared" si="12"/>
        <v>0</v>
      </c>
      <c r="M67" s="25">
        <f t="shared" si="12"/>
        <v>0</v>
      </c>
      <c r="N67" s="25">
        <f t="shared" si="12"/>
        <v>0</v>
      </c>
      <c r="O67" s="25">
        <f t="shared" si="12"/>
        <v>0</v>
      </c>
      <c r="P67" s="25">
        <f t="shared" si="12"/>
        <v>0</v>
      </c>
      <c r="Q67" s="25">
        <f t="shared" si="12"/>
        <v>0</v>
      </c>
      <c r="R67" s="25">
        <f t="shared" si="12"/>
        <v>0</v>
      </c>
      <c r="S67" s="25">
        <f t="shared" si="12"/>
        <v>0</v>
      </c>
      <c r="T67" s="25">
        <f t="shared" si="12"/>
        <v>0</v>
      </c>
      <c r="U67" s="25">
        <f t="shared" si="12"/>
        <v>0</v>
      </c>
      <c r="V67" s="21">
        <v>0</v>
      </c>
      <c r="W67" s="21">
        <v>0</v>
      </c>
      <c r="X67" s="25">
        <f t="shared" si="12"/>
        <v>0</v>
      </c>
      <c r="Y67" s="25">
        <f t="shared" si="12"/>
        <v>0</v>
      </c>
      <c r="Z67" s="25">
        <f t="shared" si="12"/>
        <v>0</v>
      </c>
      <c r="AA67" s="25">
        <f t="shared" si="12"/>
        <v>0</v>
      </c>
      <c r="AB67" s="25">
        <f t="shared" si="12"/>
        <v>0</v>
      </c>
      <c r="AC67" s="25">
        <f t="shared" si="12"/>
        <v>0</v>
      </c>
      <c r="AD67" s="25">
        <f t="shared" si="12"/>
        <v>0</v>
      </c>
      <c r="AE67" s="25">
        <f t="shared" si="12"/>
        <v>0</v>
      </c>
      <c r="AF67" s="25">
        <f t="shared" si="12"/>
        <v>0</v>
      </c>
      <c r="AG67" s="25">
        <f t="shared" si="12"/>
        <v>2</v>
      </c>
      <c r="AH67" s="25">
        <f t="shared" si="12"/>
        <v>3</v>
      </c>
      <c r="AI67" s="25">
        <f t="shared" si="12"/>
        <v>3</v>
      </c>
      <c r="AJ67" s="25">
        <f t="shared" si="12"/>
        <v>2</v>
      </c>
      <c r="AK67" s="25">
        <f t="shared" si="12"/>
        <v>3</v>
      </c>
      <c r="AL67" s="25">
        <f t="shared" si="12"/>
        <v>2</v>
      </c>
      <c r="AM67" s="25">
        <f t="shared" si="12"/>
        <v>3</v>
      </c>
      <c r="AN67" s="25">
        <f t="shared" si="12"/>
        <v>2</v>
      </c>
      <c r="AO67" s="25">
        <f t="shared" si="12"/>
        <v>2</v>
      </c>
      <c r="AP67" s="25">
        <f t="shared" si="12"/>
        <v>0</v>
      </c>
      <c r="AQ67" s="25">
        <f t="shared" si="12"/>
        <v>0</v>
      </c>
      <c r="AR67" s="25">
        <f t="shared" si="12"/>
        <v>0</v>
      </c>
      <c r="AS67" s="25">
        <f t="shared" si="12"/>
        <v>0</v>
      </c>
      <c r="AT67" s="25">
        <f t="shared" si="12"/>
        <v>0</v>
      </c>
      <c r="AU67" s="25"/>
      <c r="AV67" s="25">
        <f t="shared" si="12"/>
        <v>0</v>
      </c>
      <c r="AW67" s="57">
        <v>0</v>
      </c>
      <c r="AX67" s="57">
        <v>0</v>
      </c>
      <c r="AY67" s="57">
        <v>0</v>
      </c>
      <c r="AZ67" s="57">
        <v>0</v>
      </c>
      <c r="BA67" s="57">
        <v>0</v>
      </c>
      <c r="BB67" s="57">
        <v>0</v>
      </c>
      <c r="BC67" s="57">
        <v>0</v>
      </c>
      <c r="BD67" s="57">
        <v>0</v>
      </c>
      <c r="BE67" s="57">
        <v>0</v>
      </c>
      <c r="BF67" s="16"/>
      <c r="BG67" s="16">
        <v>21</v>
      </c>
    </row>
    <row r="68" spans="1:59" ht="39" customHeight="1">
      <c r="A68" s="271"/>
      <c r="B68" s="265" t="s">
        <v>57</v>
      </c>
      <c r="C68" s="257" t="s">
        <v>62</v>
      </c>
      <c r="D68" s="13" t="s">
        <v>12</v>
      </c>
      <c r="E68" s="25"/>
      <c r="F68" s="25"/>
      <c r="G68" s="25"/>
      <c r="H68" s="25"/>
      <c r="I68" s="25"/>
      <c r="J68" s="25"/>
      <c r="K68" s="25"/>
      <c r="L68" s="44"/>
      <c r="M68" s="44"/>
      <c r="N68" s="44"/>
      <c r="O68" s="44"/>
      <c r="P68" s="44"/>
      <c r="Q68" s="24"/>
      <c r="R68" s="24"/>
      <c r="S68" s="24"/>
      <c r="T68" s="24"/>
      <c r="U68" s="24"/>
      <c r="V68" s="21">
        <v>0</v>
      </c>
      <c r="W68" s="21">
        <v>0</v>
      </c>
      <c r="X68" s="26"/>
      <c r="Y68" s="26"/>
      <c r="Z68" s="26"/>
      <c r="AA68" s="26"/>
      <c r="AB68" s="26"/>
      <c r="AC68" s="26"/>
      <c r="AD68" s="26"/>
      <c r="AE68" s="26"/>
      <c r="AF68" s="26"/>
      <c r="AG68" s="26">
        <v>4</v>
      </c>
      <c r="AH68" s="26">
        <v>5</v>
      </c>
      <c r="AI68" s="26">
        <v>5</v>
      </c>
      <c r="AJ68" s="26">
        <v>5</v>
      </c>
      <c r="AK68" s="26">
        <v>5</v>
      </c>
      <c r="AL68" s="26">
        <v>5</v>
      </c>
      <c r="AM68" s="26">
        <v>6</v>
      </c>
      <c r="AN68" s="26">
        <v>5</v>
      </c>
      <c r="AO68" s="26">
        <v>3</v>
      </c>
      <c r="AP68" s="26"/>
      <c r="AQ68" s="26"/>
      <c r="AR68" s="26"/>
      <c r="AS68" s="26"/>
      <c r="AT68" s="26"/>
      <c r="AU68" s="26"/>
      <c r="AV68" s="45"/>
      <c r="AW68" s="57">
        <v>0</v>
      </c>
      <c r="AX68" s="57">
        <v>0</v>
      </c>
      <c r="AY68" s="57">
        <v>0</v>
      </c>
      <c r="AZ68" s="57">
        <v>0</v>
      </c>
      <c r="BA68" s="57">
        <v>0</v>
      </c>
      <c r="BB68" s="57">
        <v>0</v>
      </c>
      <c r="BC68" s="57">
        <v>0</v>
      </c>
      <c r="BD68" s="57">
        <v>0</v>
      </c>
      <c r="BE68" s="57">
        <v>0</v>
      </c>
      <c r="BF68" s="16">
        <f>SUM(E68:BE68)</f>
        <v>43</v>
      </c>
      <c r="BG68" s="16"/>
    </row>
    <row r="69" spans="1:59" ht="13.5" thickBot="1">
      <c r="A69" s="271"/>
      <c r="B69" s="265"/>
      <c r="C69" s="261"/>
      <c r="D69" s="13" t="s">
        <v>13</v>
      </c>
      <c r="E69" s="25"/>
      <c r="F69" s="25"/>
      <c r="G69" s="25"/>
      <c r="H69" s="25"/>
      <c r="I69" s="25"/>
      <c r="J69" s="25"/>
      <c r="K69" s="25"/>
      <c r="L69" s="44"/>
      <c r="M69" s="44"/>
      <c r="N69" s="44"/>
      <c r="O69" s="44"/>
      <c r="P69" s="44"/>
      <c r="Q69" s="24"/>
      <c r="R69" s="24"/>
      <c r="S69" s="24"/>
      <c r="T69" s="24"/>
      <c r="U69" s="24"/>
      <c r="V69" s="21">
        <v>0</v>
      </c>
      <c r="W69" s="21">
        <v>0</v>
      </c>
      <c r="X69" s="24"/>
      <c r="Y69" s="24"/>
      <c r="Z69" s="24"/>
      <c r="AA69" s="24"/>
      <c r="AB69" s="24"/>
      <c r="AC69" s="24"/>
      <c r="AD69" s="24"/>
      <c r="AE69" s="24"/>
      <c r="AF69" s="24"/>
      <c r="AG69" s="24">
        <v>2</v>
      </c>
      <c r="AH69" s="24">
        <v>3</v>
      </c>
      <c r="AI69" s="24">
        <v>3</v>
      </c>
      <c r="AJ69" s="24">
        <v>2</v>
      </c>
      <c r="AK69" s="24">
        <v>3</v>
      </c>
      <c r="AL69" s="24">
        <v>2</v>
      </c>
      <c r="AM69" s="24">
        <v>3</v>
      </c>
      <c r="AN69" s="24">
        <v>2</v>
      </c>
      <c r="AO69" s="24">
        <v>2</v>
      </c>
      <c r="AP69" s="24"/>
      <c r="AQ69" s="24"/>
      <c r="AR69" s="24"/>
      <c r="AS69" s="24"/>
      <c r="AT69" s="24"/>
      <c r="AU69" s="24"/>
      <c r="AV69" s="45"/>
      <c r="AW69" s="57">
        <v>0</v>
      </c>
      <c r="AX69" s="57">
        <v>0</v>
      </c>
      <c r="AY69" s="57">
        <v>0</v>
      </c>
      <c r="AZ69" s="57">
        <v>0</v>
      </c>
      <c r="BA69" s="57">
        <v>0</v>
      </c>
      <c r="BB69" s="57">
        <v>0</v>
      </c>
      <c r="BC69" s="57">
        <v>0</v>
      </c>
      <c r="BD69" s="57">
        <v>0</v>
      </c>
      <c r="BE69" s="57">
        <v>0</v>
      </c>
      <c r="BF69" s="16"/>
      <c r="BG69" s="16">
        <f>SUM(E69:AX69)</f>
        <v>22</v>
      </c>
    </row>
    <row r="70" spans="1:59" ht="12.75">
      <c r="A70" s="271"/>
      <c r="B70" s="24" t="s">
        <v>60</v>
      </c>
      <c r="C70" s="26" t="s">
        <v>110</v>
      </c>
      <c r="D70" s="24" t="s">
        <v>12</v>
      </c>
      <c r="E70" s="25"/>
      <c r="F70" s="25"/>
      <c r="G70" s="25"/>
      <c r="H70" s="25"/>
      <c r="I70" s="25"/>
      <c r="J70" s="25"/>
      <c r="K70" s="25"/>
      <c r="L70" s="44"/>
      <c r="M70" s="44"/>
      <c r="N70" s="44"/>
      <c r="O70" s="44"/>
      <c r="P70" s="44"/>
      <c r="Q70" s="24"/>
      <c r="R70" s="24"/>
      <c r="S70" s="24"/>
      <c r="T70" s="24"/>
      <c r="U70" s="24"/>
      <c r="V70" s="21">
        <v>0</v>
      </c>
      <c r="W70" s="21">
        <v>0</v>
      </c>
      <c r="X70" s="24"/>
      <c r="Y70" s="26"/>
      <c r="Z70" s="24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>
        <v>6</v>
      </c>
      <c r="AP70" s="26">
        <v>6</v>
      </c>
      <c r="AQ70" s="26">
        <v>6</v>
      </c>
      <c r="AR70" s="26">
        <v>6</v>
      </c>
      <c r="AS70" s="26">
        <v>6</v>
      </c>
      <c r="AT70" s="26">
        <v>12</v>
      </c>
      <c r="AU70" s="26">
        <v>30</v>
      </c>
      <c r="AV70" s="181"/>
      <c r="AW70" s="57">
        <v>0</v>
      </c>
      <c r="AX70" s="57">
        <v>0</v>
      </c>
      <c r="AY70" s="57">
        <v>0</v>
      </c>
      <c r="AZ70" s="57">
        <v>0</v>
      </c>
      <c r="BA70" s="57">
        <v>0</v>
      </c>
      <c r="BB70" s="57">
        <v>0</v>
      </c>
      <c r="BC70" s="57">
        <v>0</v>
      </c>
      <c r="BD70" s="57">
        <v>0</v>
      </c>
      <c r="BE70" s="57">
        <v>0</v>
      </c>
      <c r="BF70" s="16">
        <f aca="true" t="shared" si="13" ref="BF70:BF83">SUM(E70:BE70)</f>
        <v>72</v>
      </c>
      <c r="BG70" s="16"/>
    </row>
    <row r="71" spans="1:59" ht="12.75" customHeight="1" hidden="1">
      <c r="A71" s="271"/>
      <c r="B71" s="24" t="s">
        <v>61</v>
      </c>
      <c r="C71" s="26"/>
      <c r="D71" s="24"/>
      <c r="E71" s="25"/>
      <c r="F71" s="25"/>
      <c r="G71" s="25"/>
      <c r="H71" s="25"/>
      <c r="I71" s="25"/>
      <c r="J71" s="25"/>
      <c r="K71" s="25"/>
      <c r="L71" s="24"/>
      <c r="M71" s="24"/>
      <c r="N71" s="34"/>
      <c r="O71" s="24"/>
      <c r="P71" s="24"/>
      <c r="Q71" s="24"/>
      <c r="R71" s="24"/>
      <c r="S71" s="24"/>
      <c r="T71" s="24"/>
      <c r="U71" s="24"/>
      <c r="V71" s="21">
        <v>0</v>
      </c>
      <c r="W71" s="21">
        <v>0</v>
      </c>
      <c r="X71" s="24"/>
      <c r="Y71" s="24"/>
      <c r="Z71" s="24"/>
      <c r="AA71" s="24"/>
      <c r="AB71" s="24"/>
      <c r="AC71" s="34"/>
      <c r="AD71" s="24"/>
      <c r="AE71" s="34"/>
      <c r="AF71" s="24"/>
      <c r="AG71" s="25"/>
      <c r="AH71" s="25"/>
      <c r="AI71" s="25"/>
      <c r="AJ71" s="29"/>
      <c r="AK71" s="24"/>
      <c r="AL71" s="45"/>
      <c r="AM71" s="35"/>
      <c r="AN71" s="42"/>
      <c r="AO71" s="25"/>
      <c r="AP71" s="25"/>
      <c r="AQ71" s="29"/>
      <c r="AR71" s="25"/>
      <c r="AS71" s="35"/>
      <c r="AT71" s="25"/>
      <c r="AU71" s="25"/>
      <c r="AV71" s="25"/>
      <c r="AW71" s="57">
        <v>0</v>
      </c>
      <c r="AX71" s="57">
        <v>0</v>
      </c>
      <c r="AY71" s="57">
        <v>0</v>
      </c>
      <c r="AZ71" s="57">
        <v>0</v>
      </c>
      <c r="BA71" s="57">
        <v>0</v>
      </c>
      <c r="BB71" s="57">
        <v>0</v>
      </c>
      <c r="BC71" s="57">
        <v>0</v>
      </c>
      <c r="BD71" s="57">
        <v>0</v>
      </c>
      <c r="BE71" s="57">
        <v>0</v>
      </c>
      <c r="BF71" s="16">
        <f t="shared" si="13"/>
        <v>0</v>
      </c>
      <c r="BG71" s="16">
        <f aca="true" t="shared" si="14" ref="BG71:BG83">SUM(E71:AX71)</f>
        <v>0</v>
      </c>
    </row>
    <row r="72" spans="1:59" ht="56.25" customHeight="1" hidden="1">
      <c r="A72" s="271"/>
      <c r="B72" s="262" t="s">
        <v>63</v>
      </c>
      <c r="C72" s="290" t="s">
        <v>71</v>
      </c>
      <c r="D72" s="24"/>
      <c r="E72" s="25"/>
      <c r="F72" s="25"/>
      <c r="G72" s="25"/>
      <c r="H72" s="25"/>
      <c r="I72" s="25"/>
      <c r="J72" s="25"/>
      <c r="K72" s="25"/>
      <c r="L72" s="24"/>
      <c r="M72" s="24"/>
      <c r="N72" s="34"/>
      <c r="O72" s="24"/>
      <c r="P72" s="24"/>
      <c r="Q72" s="24"/>
      <c r="R72" s="24"/>
      <c r="S72" s="24"/>
      <c r="T72" s="24"/>
      <c r="U72" s="24"/>
      <c r="V72" s="21">
        <v>0</v>
      </c>
      <c r="W72" s="21">
        <v>0</v>
      </c>
      <c r="X72" s="24"/>
      <c r="Y72" s="24"/>
      <c r="Z72" s="24"/>
      <c r="AA72" s="24"/>
      <c r="AB72" s="24"/>
      <c r="AC72" s="34"/>
      <c r="AD72" s="24"/>
      <c r="AE72" s="34"/>
      <c r="AF72" s="24"/>
      <c r="AG72" s="25"/>
      <c r="AH72" s="25"/>
      <c r="AI72" s="25"/>
      <c r="AJ72" s="29"/>
      <c r="AK72" s="24"/>
      <c r="AL72" s="45"/>
      <c r="AM72" s="35"/>
      <c r="AN72" s="42"/>
      <c r="AO72" s="25"/>
      <c r="AP72" s="25"/>
      <c r="AQ72" s="29"/>
      <c r="AR72" s="25"/>
      <c r="AS72" s="35"/>
      <c r="AT72" s="25"/>
      <c r="AU72" s="25"/>
      <c r="AV72" s="25"/>
      <c r="AW72" s="57">
        <v>0</v>
      </c>
      <c r="AX72" s="57">
        <v>0</v>
      </c>
      <c r="AY72" s="57">
        <v>0</v>
      </c>
      <c r="AZ72" s="57">
        <v>0</v>
      </c>
      <c r="BA72" s="57">
        <v>0</v>
      </c>
      <c r="BB72" s="57">
        <v>0</v>
      </c>
      <c r="BC72" s="57">
        <v>0</v>
      </c>
      <c r="BD72" s="57">
        <v>0</v>
      </c>
      <c r="BE72" s="57">
        <v>0</v>
      </c>
      <c r="BF72" s="16">
        <f t="shared" si="13"/>
        <v>0</v>
      </c>
      <c r="BG72" s="16">
        <f t="shared" si="14"/>
        <v>0</v>
      </c>
    </row>
    <row r="73" spans="1:59" ht="13.5" customHeight="1" hidden="1" thickBot="1">
      <c r="A73" s="271"/>
      <c r="B73" s="262"/>
      <c r="C73" s="291"/>
      <c r="D73" s="24"/>
      <c r="E73" s="25"/>
      <c r="F73" s="25"/>
      <c r="G73" s="25"/>
      <c r="H73" s="25"/>
      <c r="I73" s="25"/>
      <c r="J73" s="25"/>
      <c r="K73" s="25"/>
      <c r="L73" s="24"/>
      <c r="M73" s="24"/>
      <c r="N73" s="34"/>
      <c r="O73" s="24"/>
      <c r="P73" s="24"/>
      <c r="Q73" s="24"/>
      <c r="R73" s="24"/>
      <c r="S73" s="24"/>
      <c r="T73" s="24"/>
      <c r="U73" s="24"/>
      <c r="V73" s="21">
        <v>0</v>
      </c>
      <c r="W73" s="21">
        <v>0</v>
      </c>
      <c r="X73" s="24"/>
      <c r="Y73" s="24"/>
      <c r="Z73" s="24"/>
      <c r="AA73" s="24"/>
      <c r="AB73" s="24"/>
      <c r="AC73" s="34"/>
      <c r="AD73" s="24"/>
      <c r="AE73" s="34"/>
      <c r="AF73" s="24"/>
      <c r="AG73" s="25"/>
      <c r="AH73" s="25"/>
      <c r="AI73" s="25"/>
      <c r="AJ73" s="29"/>
      <c r="AK73" s="24"/>
      <c r="AL73" s="45"/>
      <c r="AM73" s="35"/>
      <c r="AN73" s="42"/>
      <c r="AO73" s="25"/>
      <c r="AP73" s="25"/>
      <c r="AQ73" s="29"/>
      <c r="AR73" s="25"/>
      <c r="AS73" s="35"/>
      <c r="AT73" s="25"/>
      <c r="AU73" s="25"/>
      <c r="AV73" s="25"/>
      <c r="AW73" s="57">
        <v>0</v>
      </c>
      <c r="AX73" s="57">
        <v>0</v>
      </c>
      <c r="AY73" s="57">
        <v>0</v>
      </c>
      <c r="AZ73" s="57">
        <v>0</v>
      </c>
      <c r="BA73" s="57">
        <v>0</v>
      </c>
      <c r="BB73" s="57">
        <v>0</v>
      </c>
      <c r="BC73" s="57">
        <v>0</v>
      </c>
      <c r="BD73" s="57">
        <v>0</v>
      </c>
      <c r="BE73" s="57">
        <v>0</v>
      </c>
      <c r="BF73" s="16">
        <f t="shared" si="13"/>
        <v>0</v>
      </c>
      <c r="BG73" s="16">
        <f t="shared" si="14"/>
        <v>0</v>
      </c>
    </row>
    <row r="74" spans="1:59" ht="12.75" customHeight="1" hidden="1">
      <c r="A74" s="271"/>
      <c r="B74" s="265" t="s">
        <v>64</v>
      </c>
      <c r="C74" s="303" t="s">
        <v>72</v>
      </c>
      <c r="D74" s="24"/>
      <c r="E74" s="25"/>
      <c r="F74" s="25"/>
      <c r="G74" s="25"/>
      <c r="H74" s="25"/>
      <c r="I74" s="25"/>
      <c r="J74" s="25"/>
      <c r="K74" s="25"/>
      <c r="L74" s="24"/>
      <c r="M74" s="24"/>
      <c r="N74" s="34"/>
      <c r="O74" s="24"/>
      <c r="P74" s="24"/>
      <c r="Q74" s="24"/>
      <c r="R74" s="24"/>
      <c r="S74" s="24"/>
      <c r="T74" s="24"/>
      <c r="U74" s="24"/>
      <c r="V74" s="21">
        <v>0</v>
      </c>
      <c r="W74" s="21">
        <v>0</v>
      </c>
      <c r="X74" s="24"/>
      <c r="Y74" s="24"/>
      <c r="Z74" s="24"/>
      <c r="AA74" s="24"/>
      <c r="AB74" s="24"/>
      <c r="AC74" s="34"/>
      <c r="AD74" s="24"/>
      <c r="AE74" s="34"/>
      <c r="AF74" s="24"/>
      <c r="AG74" s="25"/>
      <c r="AH74" s="25"/>
      <c r="AI74" s="25"/>
      <c r="AJ74" s="29"/>
      <c r="AK74" s="24"/>
      <c r="AL74" s="45"/>
      <c r="AM74" s="35"/>
      <c r="AN74" s="42"/>
      <c r="AO74" s="25"/>
      <c r="AP74" s="25"/>
      <c r="AQ74" s="29"/>
      <c r="AR74" s="25"/>
      <c r="AS74" s="35"/>
      <c r="AT74" s="25"/>
      <c r="AU74" s="25"/>
      <c r="AV74" s="25"/>
      <c r="AW74" s="57">
        <v>0</v>
      </c>
      <c r="AX74" s="57">
        <v>0</v>
      </c>
      <c r="AY74" s="57">
        <v>0</v>
      </c>
      <c r="AZ74" s="57">
        <v>0</v>
      </c>
      <c r="BA74" s="57">
        <v>0</v>
      </c>
      <c r="BB74" s="57">
        <v>0</v>
      </c>
      <c r="BC74" s="57">
        <v>0</v>
      </c>
      <c r="BD74" s="57">
        <v>0</v>
      </c>
      <c r="BE74" s="57">
        <v>0</v>
      </c>
      <c r="BF74" s="16">
        <f t="shared" si="13"/>
        <v>0</v>
      </c>
      <c r="BG74" s="16">
        <f t="shared" si="14"/>
        <v>0</v>
      </c>
    </row>
    <row r="75" spans="1:59" ht="34.5" customHeight="1" hidden="1">
      <c r="A75" s="271"/>
      <c r="B75" s="265"/>
      <c r="C75" s="302"/>
      <c r="D75" s="24"/>
      <c r="E75" s="25"/>
      <c r="F75" s="25"/>
      <c r="G75" s="25"/>
      <c r="H75" s="25"/>
      <c r="I75" s="25"/>
      <c r="J75" s="25"/>
      <c r="K75" s="25"/>
      <c r="L75" s="24"/>
      <c r="M75" s="24"/>
      <c r="N75" s="34"/>
      <c r="O75" s="24"/>
      <c r="P75" s="24"/>
      <c r="Q75" s="24"/>
      <c r="R75" s="24"/>
      <c r="S75" s="24"/>
      <c r="T75" s="24"/>
      <c r="U75" s="24"/>
      <c r="V75" s="21">
        <v>0</v>
      </c>
      <c r="W75" s="21">
        <v>0</v>
      </c>
      <c r="X75" s="24"/>
      <c r="Y75" s="24"/>
      <c r="Z75" s="24"/>
      <c r="AA75" s="24"/>
      <c r="AB75" s="24"/>
      <c r="AC75" s="34"/>
      <c r="AD75" s="24"/>
      <c r="AE75" s="34"/>
      <c r="AF75" s="24"/>
      <c r="AG75" s="25"/>
      <c r="AH75" s="25"/>
      <c r="AI75" s="25"/>
      <c r="AJ75" s="29"/>
      <c r="AK75" s="24"/>
      <c r="AL75" s="45"/>
      <c r="AM75" s="35"/>
      <c r="AN75" s="42"/>
      <c r="AO75" s="25"/>
      <c r="AP75" s="25"/>
      <c r="AQ75" s="29"/>
      <c r="AR75" s="25"/>
      <c r="AS75" s="35"/>
      <c r="AT75" s="25"/>
      <c r="AU75" s="25"/>
      <c r="AV75" s="25"/>
      <c r="AW75" s="57">
        <v>0</v>
      </c>
      <c r="AX75" s="57">
        <v>0</v>
      </c>
      <c r="AY75" s="57">
        <v>0</v>
      </c>
      <c r="AZ75" s="57">
        <v>0</v>
      </c>
      <c r="BA75" s="57">
        <v>0</v>
      </c>
      <c r="BB75" s="57">
        <v>0</v>
      </c>
      <c r="BC75" s="57">
        <v>0</v>
      </c>
      <c r="BD75" s="57">
        <v>0</v>
      </c>
      <c r="BE75" s="57">
        <v>0</v>
      </c>
      <c r="BF75" s="16">
        <f t="shared" si="13"/>
        <v>0</v>
      </c>
      <c r="BG75" s="16">
        <f t="shared" si="14"/>
        <v>0</v>
      </c>
    </row>
    <row r="76" spans="1:59" ht="12.75" customHeight="1" hidden="1">
      <c r="A76" s="271"/>
      <c r="B76" s="24" t="s">
        <v>65</v>
      </c>
      <c r="C76" s="26"/>
      <c r="D76" s="24"/>
      <c r="E76" s="25"/>
      <c r="F76" s="25"/>
      <c r="G76" s="25"/>
      <c r="H76" s="25"/>
      <c r="I76" s="25"/>
      <c r="J76" s="25"/>
      <c r="K76" s="25"/>
      <c r="L76" s="24"/>
      <c r="M76" s="24"/>
      <c r="N76" s="34"/>
      <c r="O76" s="24"/>
      <c r="P76" s="24"/>
      <c r="Q76" s="24"/>
      <c r="R76" s="24"/>
      <c r="S76" s="24"/>
      <c r="T76" s="24"/>
      <c r="U76" s="24"/>
      <c r="V76" s="21">
        <v>0</v>
      </c>
      <c r="W76" s="21">
        <v>0</v>
      </c>
      <c r="X76" s="24"/>
      <c r="Y76" s="24"/>
      <c r="Z76" s="24"/>
      <c r="AA76" s="24"/>
      <c r="AB76" s="24"/>
      <c r="AC76" s="34"/>
      <c r="AD76" s="24"/>
      <c r="AE76" s="34"/>
      <c r="AF76" s="24"/>
      <c r="AG76" s="25"/>
      <c r="AH76" s="25"/>
      <c r="AI76" s="25"/>
      <c r="AJ76" s="29"/>
      <c r="AK76" s="24"/>
      <c r="AL76" s="45"/>
      <c r="AM76" s="35"/>
      <c r="AN76" s="42"/>
      <c r="AO76" s="25"/>
      <c r="AP76" s="25"/>
      <c r="AQ76" s="29"/>
      <c r="AR76" s="25"/>
      <c r="AS76" s="35"/>
      <c r="AT76" s="25"/>
      <c r="AU76" s="25"/>
      <c r="AV76" s="25"/>
      <c r="AW76" s="57">
        <v>0</v>
      </c>
      <c r="AX76" s="57">
        <v>0</v>
      </c>
      <c r="AY76" s="57">
        <v>0</v>
      </c>
      <c r="AZ76" s="57">
        <v>0</v>
      </c>
      <c r="BA76" s="57">
        <v>0</v>
      </c>
      <c r="BB76" s="57">
        <v>0</v>
      </c>
      <c r="BC76" s="57">
        <v>0</v>
      </c>
      <c r="BD76" s="57">
        <v>0</v>
      </c>
      <c r="BE76" s="57">
        <v>0</v>
      </c>
      <c r="BF76" s="16">
        <f t="shared" si="13"/>
        <v>0</v>
      </c>
      <c r="BG76" s="16">
        <f t="shared" si="14"/>
        <v>0</v>
      </c>
    </row>
    <row r="77" spans="1:59" ht="12.75" customHeight="1" hidden="1">
      <c r="A77" s="271"/>
      <c r="B77" s="24" t="s">
        <v>66</v>
      </c>
      <c r="C77" s="26"/>
      <c r="D77" s="24"/>
      <c r="E77" s="25"/>
      <c r="F77" s="25"/>
      <c r="G77" s="25"/>
      <c r="H77" s="25"/>
      <c r="I77" s="25"/>
      <c r="J77" s="25"/>
      <c r="K77" s="25"/>
      <c r="L77" s="24"/>
      <c r="M77" s="24"/>
      <c r="N77" s="34"/>
      <c r="O77" s="24"/>
      <c r="P77" s="24"/>
      <c r="Q77" s="24"/>
      <c r="R77" s="24"/>
      <c r="S77" s="24"/>
      <c r="T77" s="24"/>
      <c r="U77" s="24"/>
      <c r="V77" s="21">
        <v>0</v>
      </c>
      <c r="W77" s="21">
        <v>0</v>
      </c>
      <c r="X77" s="24"/>
      <c r="Y77" s="24"/>
      <c r="Z77" s="24"/>
      <c r="AA77" s="24"/>
      <c r="AB77" s="24"/>
      <c r="AC77" s="34"/>
      <c r="AD77" s="24"/>
      <c r="AE77" s="34"/>
      <c r="AF77" s="24"/>
      <c r="AG77" s="25"/>
      <c r="AH77" s="25"/>
      <c r="AI77" s="25"/>
      <c r="AJ77" s="29"/>
      <c r="AK77" s="24"/>
      <c r="AL77" s="45"/>
      <c r="AM77" s="35"/>
      <c r="AN77" s="42"/>
      <c r="AO77" s="25"/>
      <c r="AP77" s="25"/>
      <c r="AQ77" s="29"/>
      <c r="AR77" s="25"/>
      <c r="AS77" s="35"/>
      <c r="AT77" s="25"/>
      <c r="AU77" s="25"/>
      <c r="AV77" s="25"/>
      <c r="AW77" s="57">
        <v>0</v>
      </c>
      <c r="AX77" s="57">
        <v>0</v>
      </c>
      <c r="AY77" s="57">
        <v>0</v>
      </c>
      <c r="AZ77" s="57">
        <v>0</v>
      </c>
      <c r="BA77" s="57">
        <v>0</v>
      </c>
      <c r="BB77" s="57">
        <v>0</v>
      </c>
      <c r="BC77" s="57">
        <v>0</v>
      </c>
      <c r="BD77" s="57">
        <v>0</v>
      </c>
      <c r="BE77" s="57">
        <v>0</v>
      </c>
      <c r="BF77" s="16">
        <f t="shared" si="13"/>
        <v>0</v>
      </c>
      <c r="BG77" s="16">
        <f t="shared" si="14"/>
        <v>0</v>
      </c>
    </row>
    <row r="78" spans="1:59" ht="54" customHeight="1" hidden="1">
      <c r="A78" s="271"/>
      <c r="B78" s="262" t="s">
        <v>67</v>
      </c>
      <c r="C78" s="304" t="s">
        <v>73</v>
      </c>
      <c r="D78" s="24"/>
      <c r="E78" s="25"/>
      <c r="F78" s="25"/>
      <c r="G78" s="25"/>
      <c r="H78" s="25"/>
      <c r="I78" s="25"/>
      <c r="J78" s="25"/>
      <c r="K78" s="25"/>
      <c r="L78" s="24"/>
      <c r="M78" s="24"/>
      <c r="N78" s="34"/>
      <c r="O78" s="24"/>
      <c r="P78" s="24"/>
      <c r="Q78" s="24"/>
      <c r="R78" s="24"/>
      <c r="S78" s="24"/>
      <c r="T78" s="24"/>
      <c r="U78" s="24"/>
      <c r="V78" s="21">
        <v>0</v>
      </c>
      <c r="W78" s="21">
        <v>0</v>
      </c>
      <c r="X78" s="24"/>
      <c r="Y78" s="24"/>
      <c r="Z78" s="24"/>
      <c r="AA78" s="24"/>
      <c r="AB78" s="24"/>
      <c r="AC78" s="34"/>
      <c r="AD78" s="24"/>
      <c r="AE78" s="34"/>
      <c r="AF78" s="24"/>
      <c r="AG78" s="25"/>
      <c r="AH78" s="25"/>
      <c r="AI78" s="25"/>
      <c r="AJ78" s="29"/>
      <c r="AK78" s="24"/>
      <c r="AL78" s="45"/>
      <c r="AM78" s="35"/>
      <c r="AN78" s="42"/>
      <c r="AO78" s="25"/>
      <c r="AP78" s="25"/>
      <c r="AQ78" s="29"/>
      <c r="AR78" s="25"/>
      <c r="AS78" s="35"/>
      <c r="AT78" s="25"/>
      <c r="AU78" s="25"/>
      <c r="AV78" s="25"/>
      <c r="AW78" s="57">
        <v>0</v>
      </c>
      <c r="AX78" s="57">
        <v>0</v>
      </c>
      <c r="AY78" s="57">
        <v>0</v>
      </c>
      <c r="AZ78" s="57">
        <v>0</v>
      </c>
      <c r="BA78" s="57">
        <v>0</v>
      </c>
      <c r="BB78" s="57">
        <v>0</v>
      </c>
      <c r="BC78" s="57">
        <v>0</v>
      </c>
      <c r="BD78" s="57">
        <v>0</v>
      </c>
      <c r="BE78" s="57">
        <v>0</v>
      </c>
      <c r="BF78" s="16">
        <f t="shared" si="13"/>
        <v>0</v>
      </c>
      <c r="BG78" s="16">
        <f t="shared" si="14"/>
        <v>0</v>
      </c>
    </row>
    <row r="79" spans="1:59" ht="13.5" customHeight="1" hidden="1" thickBot="1">
      <c r="A79" s="271"/>
      <c r="B79" s="262"/>
      <c r="C79" s="305"/>
      <c r="D79" s="24"/>
      <c r="E79" s="25"/>
      <c r="F79" s="25"/>
      <c r="G79" s="25"/>
      <c r="H79" s="25"/>
      <c r="I79" s="25"/>
      <c r="J79" s="25"/>
      <c r="K79" s="25"/>
      <c r="L79" s="24"/>
      <c r="M79" s="24"/>
      <c r="N79" s="34"/>
      <c r="O79" s="24"/>
      <c r="P79" s="24"/>
      <c r="Q79" s="24"/>
      <c r="R79" s="24"/>
      <c r="S79" s="24"/>
      <c r="T79" s="24"/>
      <c r="U79" s="24"/>
      <c r="V79" s="21">
        <v>0</v>
      </c>
      <c r="W79" s="21">
        <v>0</v>
      </c>
      <c r="X79" s="24"/>
      <c r="Y79" s="24"/>
      <c r="Z79" s="24"/>
      <c r="AA79" s="24"/>
      <c r="AB79" s="24"/>
      <c r="AC79" s="34"/>
      <c r="AD79" s="24"/>
      <c r="AE79" s="34"/>
      <c r="AF79" s="24"/>
      <c r="AG79" s="25"/>
      <c r="AH79" s="25"/>
      <c r="AI79" s="25"/>
      <c r="AJ79" s="29"/>
      <c r="AK79" s="24"/>
      <c r="AL79" s="45"/>
      <c r="AM79" s="35"/>
      <c r="AN79" s="42"/>
      <c r="AO79" s="25"/>
      <c r="AP79" s="25"/>
      <c r="AQ79" s="29"/>
      <c r="AR79" s="25"/>
      <c r="AS79" s="35"/>
      <c r="AT79" s="25"/>
      <c r="AU79" s="25"/>
      <c r="AV79" s="25"/>
      <c r="AW79" s="57">
        <v>0</v>
      </c>
      <c r="AX79" s="57">
        <v>0</v>
      </c>
      <c r="AY79" s="57">
        <v>0</v>
      </c>
      <c r="AZ79" s="57">
        <v>0</v>
      </c>
      <c r="BA79" s="57">
        <v>0</v>
      </c>
      <c r="BB79" s="57">
        <v>0</v>
      </c>
      <c r="BC79" s="57">
        <v>0</v>
      </c>
      <c r="BD79" s="57">
        <v>0</v>
      </c>
      <c r="BE79" s="57">
        <v>0</v>
      </c>
      <c r="BF79" s="16">
        <f t="shared" si="13"/>
        <v>0</v>
      </c>
      <c r="BG79" s="16">
        <f t="shared" si="14"/>
        <v>0</v>
      </c>
    </row>
    <row r="80" spans="1:59" ht="27" customHeight="1" hidden="1">
      <c r="A80" s="271"/>
      <c r="B80" s="265" t="s">
        <v>68</v>
      </c>
      <c r="C80" s="306" t="s">
        <v>74</v>
      </c>
      <c r="D80" s="24"/>
      <c r="E80" s="25"/>
      <c r="F80" s="25"/>
      <c r="G80" s="25"/>
      <c r="H80" s="25"/>
      <c r="I80" s="25"/>
      <c r="J80" s="25"/>
      <c r="K80" s="25"/>
      <c r="L80" s="24"/>
      <c r="M80" s="24"/>
      <c r="N80" s="34"/>
      <c r="O80" s="24"/>
      <c r="P80" s="24"/>
      <c r="Q80" s="24"/>
      <c r="R80" s="24"/>
      <c r="S80" s="24"/>
      <c r="T80" s="24"/>
      <c r="U80" s="24"/>
      <c r="V80" s="21">
        <v>0</v>
      </c>
      <c r="W80" s="21">
        <v>0</v>
      </c>
      <c r="X80" s="24"/>
      <c r="Y80" s="24"/>
      <c r="Z80" s="24"/>
      <c r="AA80" s="24"/>
      <c r="AB80" s="24"/>
      <c r="AC80" s="34"/>
      <c r="AD80" s="24"/>
      <c r="AE80" s="34"/>
      <c r="AF80" s="24"/>
      <c r="AG80" s="25"/>
      <c r="AH80" s="25"/>
      <c r="AI80" s="25"/>
      <c r="AJ80" s="29"/>
      <c r="AK80" s="24"/>
      <c r="AL80" s="45"/>
      <c r="AM80" s="35"/>
      <c r="AN80" s="42"/>
      <c r="AO80" s="25"/>
      <c r="AP80" s="25"/>
      <c r="AQ80" s="29"/>
      <c r="AR80" s="25"/>
      <c r="AS80" s="35"/>
      <c r="AT80" s="25"/>
      <c r="AU80" s="25"/>
      <c r="AV80" s="25"/>
      <c r="AW80" s="57">
        <v>0</v>
      </c>
      <c r="AX80" s="57">
        <v>0</v>
      </c>
      <c r="AY80" s="57">
        <v>0</v>
      </c>
      <c r="AZ80" s="57">
        <v>0</v>
      </c>
      <c r="BA80" s="57">
        <v>0</v>
      </c>
      <c r="BB80" s="57">
        <v>0</v>
      </c>
      <c r="BC80" s="57">
        <v>0</v>
      </c>
      <c r="BD80" s="57">
        <v>0</v>
      </c>
      <c r="BE80" s="57">
        <v>0</v>
      </c>
      <c r="BF80" s="16">
        <f t="shared" si="13"/>
        <v>0</v>
      </c>
      <c r="BG80" s="16">
        <f t="shared" si="14"/>
        <v>0</v>
      </c>
    </row>
    <row r="81" spans="1:59" ht="13.5" customHeight="1" hidden="1" thickBot="1">
      <c r="A81" s="271"/>
      <c r="B81" s="265"/>
      <c r="C81" s="307"/>
      <c r="D81" s="24"/>
      <c r="E81" s="25"/>
      <c r="F81" s="25"/>
      <c r="G81" s="25"/>
      <c r="H81" s="25"/>
      <c r="I81" s="25"/>
      <c r="J81" s="25"/>
      <c r="K81" s="25"/>
      <c r="L81" s="24"/>
      <c r="M81" s="24"/>
      <c r="N81" s="34"/>
      <c r="O81" s="24"/>
      <c r="P81" s="24"/>
      <c r="Q81" s="24"/>
      <c r="R81" s="24"/>
      <c r="S81" s="24"/>
      <c r="T81" s="24"/>
      <c r="U81" s="24"/>
      <c r="V81" s="21">
        <v>0</v>
      </c>
      <c r="W81" s="21">
        <v>0</v>
      </c>
      <c r="X81" s="24"/>
      <c r="Y81" s="24"/>
      <c r="Z81" s="24"/>
      <c r="AA81" s="24"/>
      <c r="AB81" s="24"/>
      <c r="AC81" s="34"/>
      <c r="AD81" s="24"/>
      <c r="AE81" s="34"/>
      <c r="AF81" s="24"/>
      <c r="AG81" s="25"/>
      <c r="AH81" s="25"/>
      <c r="AI81" s="25"/>
      <c r="AJ81" s="29"/>
      <c r="AK81" s="24"/>
      <c r="AL81" s="45"/>
      <c r="AM81" s="35"/>
      <c r="AN81" s="42"/>
      <c r="AO81" s="25"/>
      <c r="AP81" s="25"/>
      <c r="AQ81" s="29"/>
      <c r="AR81" s="25"/>
      <c r="AS81" s="35"/>
      <c r="AT81" s="25"/>
      <c r="AU81" s="25"/>
      <c r="AV81" s="25"/>
      <c r="AW81" s="57">
        <v>0</v>
      </c>
      <c r="AX81" s="57">
        <v>0</v>
      </c>
      <c r="AY81" s="57">
        <v>0</v>
      </c>
      <c r="AZ81" s="57">
        <v>0</v>
      </c>
      <c r="BA81" s="57">
        <v>0</v>
      </c>
      <c r="BB81" s="57">
        <v>0</v>
      </c>
      <c r="BC81" s="57">
        <v>0</v>
      </c>
      <c r="BD81" s="57">
        <v>0</v>
      </c>
      <c r="BE81" s="57">
        <v>0</v>
      </c>
      <c r="BF81" s="16">
        <f t="shared" si="13"/>
        <v>0</v>
      </c>
      <c r="BG81" s="16">
        <f t="shared" si="14"/>
        <v>0</v>
      </c>
    </row>
    <row r="82" spans="1:59" ht="12.75" customHeight="1" hidden="1">
      <c r="A82" s="271"/>
      <c r="B82" s="24" t="s">
        <v>69</v>
      </c>
      <c r="C82" s="27"/>
      <c r="D82" s="27"/>
      <c r="E82" s="25"/>
      <c r="F82" s="25"/>
      <c r="G82" s="28"/>
      <c r="H82" s="25"/>
      <c r="I82" s="25"/>
      <c r="J82" s="25"/>
      <c r="K82" s="25"/>
      <c r="L82" s="24"/>
      <c r="M82" s="24"/>
      <c r="N82" s="34"/>
      <c r="O82" s="24"/>
      <c r="P82" s="24"/>
      <c r="Q82" s="24"/>
      <c r="R82" s="24"/>
      <c r="S82" s="24"/>
      <c r="T82" s="24"/>
      <c r="U82" s="24"/>
      <c r="V82" s="21">
        <v>0</v>
      </c>
      <c r="W82" s="21">
        <v>0</v>
      </c>
      <c r="X82" s="24"/>
      <c r="Y82" s="24"/>
      <c r="Z82" s="24"/>
      <c r="AA82" s="24"/>
      <c r="AB82" s="24"/>
      <c r="AC82" s="34"/>
      <c r="AD82" s="24"/>
      <c r="AE82" s="34"/>
      <c r="AF82" s="24"/>
      <c r="AG82" s="25"/>
      <c r="AH82" s="25"/>
      <c r="AI82" s="25"/>
      <c r="AJ82" s="25"/>
      <c r="AK82" s="24"/>
      <c r="AL82" s="45"/>
      <c r="AM82" s="35"/>
      <c r="AN82" s="42"/>
      <c r="AO82" s="25"/>
      <c r="AP82" s="25"/>
      <c r="AQ82" s="25"/>
      <c r="AR82" s="25"/>
      <c r="AS82" s="35"/>
      <c r="AT82" s="25"/>
      <c r="AU82" s="25"/>
      <c r="AV82" s="25"/>
      <c r="AW82" s="57">
        <v>0</v>
      </c>
      <c r="AX82" s="57">
        <v>0</v>
      </c>
      <c r="AY82" s="57">
        <v>0</v>
      </c>
      <c r="AZ82" s="57">
        <v>0</v>
      </c>
      <c r="BA82" s="57">
        <v>0</v>
      </c>
      <c r="BB82" s="57">
        <v>0</v>
      </c>
      <c r="BC82" s="57">
        <v>0</v>
      </c>
      <c r="BD82" s="57">
        <v>0</v>
      </c>
      <c r="BE82" s="57">
        <v>0</v>
      </c>
      <c r="BF82" s="16">
        <f t="shared" si="13"/>
        <v>0</v>
      </c>
      <c r="BG82" s="16">
        <f t="shared" si="14"/>
        <v>0</v>
      </c>
    </row>
    <row r="83" spans="1:59" ht="12.75" customHeight="1" hidden="1">
      <c r="A83" s="271"/>
      <c r="B83" s="24" t="s">
        <v>70</v>
      </c>
      <c r="C83" s="23"/>
      <c r="D83" s="23"/>
      <c r="E83" s="12"/>
      <c r="F83" s="12"/>
      <c r="G83" s="12"/>
      <c r="H83" s="12"/>
      <c r="I83" s="12"/>
      <c r="J83" s="12"/>
      <c r="K83" s="12"/>
      <c r="L83" s="13"/>
      <c r="M83" s="13"/>
      <c r="N83" s="34"/>
      <c r="O83" s="13"/>
      <c r="P83" s="13"/>
      <c r="Q83" s="13"/>
      <c r="R83" s="13"/>
      <c r="S83" s="13"/>
      <c r="T83" s="13"/>
      <c r="U83" s="13"/>
      <c r="V83" s="21">
        <v>0</v>
      </c>
      <c r="W83" s="21">
        <v>0</v>
      </c>
      <c r="X83" s="24"/>
      <c r="Y83" s="24"/>
      <c r="Z83" s="24"/>
      <c r="AA83" s="24"/>
      <c r="AB83" s="24"/>
      <c r="AC83" s="34"/>
      <c r="AD83" s="24"/>
      <c r="AE83" s="34"/>
      <c r="AF83" s="24"/>
      <c r="AG83" s="25"/>
      <c r="AH83" s="25"/>
      <c r="AI83" s="25"/>
      <c r="AJ83" s="25"/>
      <c r="AK83" s="24"/>
      <c r="AL83" s="45"/>
      <c r="AM83" s="35"/>
      <c r="AN83" s="42"/>
      <c r="AO83" s="25"/>
      <c r="AP83" s="25"/>
      <c r="AQ83" s="25"/>
      <c r="AR83" s="25"/>
      <c r="AS83" s="35"/>
      <c r="AT83" s="25"/>
      <c r="AU83" s="25"/>
      <c r="AV83" s="25"/>
      <c r="AW83" s="57">
        <v>0</v>
      </c>
      <c r="AX83" s="57">
        <v>0</v>
      </c>
      <c r="AY83" s="57">
        <v>0</v>
      </c>
      <c r="AZ83" s="57">
        <v>0</v>
      </c>
      <c r="BA83" s="57">
        <v>0</v>
      </c>
      <c r="BB83" s="57">
        <v>0</v>
      </c>
      <c r="BC83" s="57">
        <v>0</v>
      </c>
      <c r="BD83" s="57">
        <v>0</v>
      </c>
      <c r="BE83" s="57">
        <v>0</v>
      </c>
      <c r="BF83" s="16">
        <f t="shared" si="13"/>
        <v>0</v>
      </c>
      <c r="BG83" s="16">
        <f t="shared" si="14"/>
        <v>0</v>
      </c>
    </row>
    <row r="84" spans="1:59" ht="12.75">
      <c r="A84" s="271"/>
      <c r="B84" s="262" t="s">
        <v>29</v>
      </c>
      <c r="C84" s="262"/>
      <c r="D84" s="262"/>
      <c r="E84" s="16">
        <f>E10+E40+E54</f>
        <v>35</v>
      </c>
      <c r="F84" s="16">
        <f aca="true" t="shared" si="15" ref="F84:U84">F10+F40+F54+F70</f>
        <v>35</v>
      </c>
      <c r="G84" s="16">
        <f t="shared" si="15"/>
        <v>35</v>
      </c>
      <c r="H84" s="16">
        <f t="shared" si="15"/>
        <v>35</v>
      </c>
      <c r="I84" s="16">
        <f t="shared" si="15"/>
        <v>35</v>
      </c>
      <c r="J84" s="16">
        <f t="shared" si="15"/>
        <v>35</v>
      </c>
      <c r="K84" s="16">
        <f t="shared" si="15"/>
        <v>35</v>
      </c>
      <c r="L84" s="16">
        <f t="shared" si="15"/>
        <v>35</v>
      </c>
      <c r="M84" s="16">
        <f t="shared" si="15"/>
        <v>35</v>
      </c>
      <c r="N84" s="16">
        <f t="shared" si="15"/>
        <v>35</v>
      </c>
      <c r="O84" s="16">
        <f t="shared" si="15"/>
        <v>35</v>
      </c>
      <c r="P84" s="16">
        <f t="shared" si="15"/>
        <v>35</v>
      </c>
      <c r="Q84" s="16">
        <f t="shared" si="15"/>
        <v>35</v>
      </c>
      <c r="R84" s="16">
        <f t="shared" si="15"/>
        <v>35</v>
      </c>
      <c r="S84" s="16">
        <f t="shared" si="15"/>
        <v>35</v>
      </c>
      <c r="T84" s="16">
        <f t="shared" si="15"/>
        <v>35</v>
      </c>
      <c r="U84" s="16">
        <f t="shared" si="15"/>
        <v>35</v>
      </c>
      <c r="V84" s="21">
        <v>0</v>
      </c>
      <c r="W84" s="21">
        <v>0</v>
      </c>
      <c r="X84" s="16">
        <f aca="true" t="shared" si="16" ref="X84:AV84">X10+X40+X54</f>
        <v>35</v>
      </c>
      <c r="Y84" s="16">
        <f t="shared" si="16"/>
        <v>35</v>
      </c>
      <c r="Z84" s="16">
        <f t="shared" si="16"/>
        <v>35</v>
      </c>
      <c r="AA84" s="16">
        <f t="shared" si="16"/>
        <v>35</v>
      </c>
      <c r="AB84" s="16">
        <f t="shared" si="16"/>
        <v>35</v>
      </c>
      <c r="AC84" s="16">
        <f t="shared" si="16"/>
        <v>35</v>
      </c>
      <c r="AD84" s="16">
        <f t="shared" si="16"/>
        <v>35</v>
      </c>
      <c r="AE84" s="16">
        <f t="shared" si="16"/>
        <v>35</v>
      </c>
      <c r="AF84" s="16">
        <f t="shared" si="16"/>
        <v>35</v>
      </c>
      <c r="AG84" s="16">
        <f t="shared" si="16"/>
        <v>35</v>
      </c>
      <c r="AH84" s="16">
        <f t="shared" si="16"/>
        <v>35</v>
      </c>
      <c r="AI84" s="16">
        <f t="shared" si="16"/>
        <v>35</v>
      </c>
      <c r="AJ84" s="16">
        <f t="shared" si="16"/>
        <v>35</v>
      </c>
      <c r="AK84" s="16">
        <f t="shared" si="16"/>
        <v>35</v>
      </c>
      <c r="AL84" s="16">
        <f t="shared" si="16"/>
        <v>35</v>
      </c>
      <c r="AM84" s="16">
        <f t="shared" si="16"/>
        <v>35</v>
      </c>
      <c r="AN84" s="16">
        <f t="shared" si="16"/>
        <v>35</v>
      </c>
      <c r="AO84" s="16">
        <f t="shared" si="16"/>
        <v>35</v>
      </c>
      <c r="AP84" s="16">
        <f t="shared" si="16"/>
        <v>35</v>
      </c>
      <c r="AQ84" s="16">
        <f t="shared" si="16"/>
        <v>35</v>
      </c>
      <c r="AR84" s="16">
        <f t="shared" si="16"/>
        <v>35</v>
      </c>
      <c r="AS84" s="16">
        <f t="shared" si="16"/>
        <v>35</v>
      </c>
      <c r="AT84" s="16">
        <f t="shared" si="16"/>
        <v>35</v>
      </c>
      <c r="AU84" s="16">
        <f t="shared" si="16"/>
        <v>35</v>
      </c>
      <c r="AV84" s="16">
        <f t="shared" si="16"/>
        <v>5</v>
      </c>
      <c r="AW84" s="57">
        <v>0</v>
      </c>
      <c r="AX84" s="57">
        <v>0</v>
      </c>
      <c r="AY84" s="57">
        <v>0</v>
      </c>
      <c r="AZ84" s="57">
        <v>0</v>
      </c>
      <c r="BA84" s="57">
        <v>0</v>
      </c>
      <c r="BB84" s="57">
        <v>0</v>
      </c>
      <c r="BC84" s="57">
        <v>0</v>
      </c>
      <c r="BD84" s="57">
        <v>0</v>
      </c>
      <c r="BE84" s="57">
        <v>0</v>
      </c>
      <c r="BF84" s="16">
        <f>BF12+BF14+BF16+BF18+BF20+BF22+BF24+BF26+BF28+BF32+BF34+BF36+BF38+BF42+BF48+BF68+BF70</f>
        <v>1440</v>
      </c>
      <c r="BG84" s="16"/>
    </row>
    <row r="85" spans="1:59" ht="12.75">
      <c r="A85" s="271"/>
      <c r="B85" s="266" t="s">
        <v>30</v>
      </c>
      <c r="C85" s="266"/>
      <c r="D85" s="266"/>
      <c r="E85" s="16">
        <f>E11+E41+E55</f>
        <v>18</v>
      </c>
      <c r="F85" s="16">
        <f aca="true" t="shared" si="17" ref="F85:U85">F11+F41+F55</f>
        <v>17</v>
      </c>
      <c r="G85" s="16">
        <f t="shared" si="17"/>
        <v>18</v>
      </c>
      <c r="H85" s="16">
        <f t="shared" si="17"/>
        <v>17</v>
      </c>
      <c r="I85" s="16">
        <f t="shared" si="17"/>
        <v>18</v>
      </c>
      <c r="J85" s="16">
        <f t="shared" si="17"/>
        <v>17</v>
      </c>
      <c r="K85" s="16">
        <f t="shared" si="17"/>
        <v>18</v>
      </c>
      <c r="L85" s="16">
        <f t="shared" si="17"/>
        <v>17</v>
      </c>
      <c r="M85" s="16">
        <f t="shared" si="17"/>
        <v>18</v>
      </c>
      <c r="N85" s="16">
        <f t="shared" si="17"/>
        <v>17</v>
      </c>
      <c r="O85" s="16">
        <f t="shared" si="17"/>
        <v>18</v>
      </c>
      <c r="P85" s="16">
        <f t="shared" si="17"/>
        <v>17</v>
      </c>
      <c r="Q85" s="16">
        <f t="shared" si="17"/>
        <v>18</v>
      </c>
      <c r="R85" s="16">
        <f t="shared" si="17"/>
        <v>17</v>
      </c>
      <c r="S85" s="16">
        <f t="shared" si="17"/>
        <v>18</v>
      </c>
      <c r="T85" s="16">
        <f t="shared" si="17"/>
        <v>17</v>
      </c>
      <c r="U85" s="16">
        <f t="shared" si="17"/>
        <v>18</v>
      </c>
      <c r="V85" s="21">
        <v>0</v>
      </c>
      <c r="W85" s="21">
        <v>0</v>
      </c>
      <c r="X85" s="16">
        <f aca="true" t="shared" si="18" ref="X85:AV85">X11+X41+X55</f>
        <v>18</v>
      </c>
      <c r="Y85" s="16">
        <f t="shared" si="18"/>
        <v>18</v>
      </c>
      <c r="Z85" s="16">
        <f t="shared" si="18"/>
        <v>18</v>
      </c>
      <c r="AA85" s="16">
        <f t="shared" si="18"/>
        <v>18</v>
      </c>
      <c r="AB85" s="16">
        <f t="shared" si="18"/>
        <v>18</v>
      </c>
      <c r="AC85" s="16">
        <f t="shared" si="18"/>
        <v>18</v>
      </c>
      <c r="AD85" s="16">
        <f t="shared" si="18"/>
        <v>18</v>
      </c>
      <c r="AE85" s="16">
        <f t="shared" si="18"/>
        <v>18</v>
      </c>
      <c r="AF85" s="16">
        <f t="shared" si="18"/>
        <v>18</v>
      </c>
      <c r="AG85" s="16">
        <f t="shared" si="18"/>
        <v>18</v>
      </c>
      <c r="AH85" s="16">
        <f t="shared" si="18"/>
        <v>18</v>
      </c>
      <c r="AI85" s="16">
        <f t="shared" si="18"/>
        <v>18</v>
      </c>
      <c r="AJ85" s="16">
        <f t="shared" si="18"/>
        <v>18</v>
      </c>
      <c r="AK85" s="16">
        <f t="shared" si="18"/>
        <v>18</v>
      </c>
      <c r="AL85" s="16">
        <f t="shared" si="18"/>
        <v>18</v>
      </c>
      <c r="AM85" s="16">
        <f t="shared" si="18"/>
        <v>18</v>
      </c>
      <c r="AN85" s="16">
        <f t="shared" si="18"/>
        <v>18</v>
      </c>
      <c r="AO85" s="16">
        <f t="shared" si="18"/>
        <v>15</v>
      </c>
      <c r="AP85" s="16">
        <f t="shared" si="18"/>
        <v>15</v>
      </c>
      <c r="AQ85" s="16">
        <f t="shared" si="18"/>
        <v>15</v>
      </c>
      <c r="AR85" s="16">
        <f t="shared" si="18"/>
        <v>15</v>
      </c>
      <c r="AS85" s="16">
        <f t="shared" si="18"/>
        <v>15</v>
      </c>
      <c r="AT85" s="16">
        <f t="shared" si="18"/>
        <v>12</v>
      </c>
      <c r="AU85" s="16">
        <f t="shared" si="18"/>
        <v>3</v>
      </c>
      <c r="AV85" s="16">
        <f t="shared" si="18"/>
        <v>2</v>
      </c>
      <c r="AW85" s="57">
        <v>0</v>
      </c>
      <c r="AX85" s="57">
        <v>0</v>
      </c>
      <c r="AY85" s="57">
        <v>0</v>
      </c>
      <c r="AZ85" s="57">
        <v>0</v>
      </c>
      <c r="BA85" s="57">
        <v>0</v>
      </c>
      <c r="BB85" s="57">
        <v>0</v>
      </c>
      <c r="BC85" s="57">
        <v>0</v>
      </c>
      <c r="BD85" s="57">
        <v>0</v>
      </c>
      <c r="BE85" s="57">
        <v>0</v>
      </c>
      <c r="BF85" s="16"/>
      <c r="BG85" s="16">
        <f>SUM(E85:AW85)</f>
        <v>696</v>
      </c>
    </row>
    <row r="86" spans="1:59" ht="12.75">
      <c r="A86" s="272"/>
      <c r="B86" s="266" t="s">
        <v>23</v>
      </c>
      <c r="C86" s="266"/>
      <c r="D86" s="266"/>
      <c r="E86" s="16">
        <f>E84+E85</f>
        <v>53</v>
      </c>
      <c r="F86" s="16">
        <f aca="true" t="shared" si="19" ref="F86:AV86">F84+F85</f>
        <v>52</v>
      </c>
      <c r="G86" s="16">
        <f t="shared" si="19"/>
        <v>53</v>
      </c>
      <c r="H86" s="16">
        <f t="shared" si="19"/>
        <v>52</v>
      </c>
      <c r="I86" s="16">
        <f t="shared" si="19"/>
        <v>53</v>
      </c>
      <c r="J86" s="16">
        <f t="shared" si="19"/>
        <v>52</v>
      </c>
      <c r="K86" s="16">
        <f t="shared" si="19"/>
        <v>53</v>
      </c>
      <c r="L86" s="16">
        <f t="shared" si="19"/>
        <v>52</v>
      </c>
      <c r="M86" s="16">
        <f t="shared" si="19"/>
        <v>53</v>
      </c>
      <c r="N86" s="16">
        <f t="shared" si="19"/>
        <v>52</v>
      </c>
      <c r="O86" s="16">
        <f t="shared" si="19"/>
        <v>53</v>
      </c>
      <c r="P86" s="16">
        <f t="shared" si="19"/>
        <v>52</v>
      </c>
      <c r="Q86" s="16">
        <f t="shared" si="19"/>
        <v>53</v>
      </c>
      <c r="R86" s="16">
        <f t="shared" si="19"/>
        <v>52</v>
      </c>
      <c r="S86" s="16">
        <f t="shared" si="19"/>
        <v>53</v>
      </c>
      <c r="T86" s="16">
        <f t="shared" si="19"/>
        <v>52</v>
      </c>
      <c r="U86" s="16">
        <f t="shared" si="19"/>
        <v>53</v>
      </c>
      <c r="V86" s="21">
        <v>0</v>
      </c>
      <c r="W86" s="21">
        <v>0</v>
      </c>
      <c r="X86" s="16">
        <f t="shared" si="19"/>
        <v>53</v>
      </c>
      <c r="Y86" s="16">
        <f t="shared" si="19"/>
        <v>53</v>
      </c>
      <c r="Z86" s="16">
        <f t="shared" si="19"/>
        <v>53</v>
      </c>
      <c r="AA86" s="16">
        <f t="shared" si="19"/>
        <v>53</v>
      </c>
      <c r="AB86" s="16">
        <f t="shared" si="19"/>
        <v>53</v>
      </c>
      <c r="AC86" s="16">
        <f t="shared" si="19"/>
        <v>53</v>
      </c>
      <c r="AD86" s="16">
        <f t="shared" si="19"/>
        <v>53</v>
      </c>
      <c r="AE86" s="16">
        <f t="shared" si="19"/>
        <v>53</v>
      </c>
      <c r="AF86" s="16">
        <f t="shared" si="19"/>
        <v>53</v>
      </c>
      <c r="AG86" s="16">
        <f t="shared" si="19"/>
        <v>53</v>
      </c>
      <c r="AH86" s="16">
        <f t="shared" si="19"/>
        <v>53</v>
      </c>
      <c r="AI86" s="16">
        <f t="shared" si="19"/>
        <v>53</v>
      </c>
      <c r="AJ86" s="16">
        <f t="shared" si="19"/>
        <v>53</v>
      </c>
      <c r="AK86" s="16">
        <f t="shared" si="19"/>
        <v>53</v>
      </c>
      <c r="AL86" s="16">
        <f t="shared" si="19"/>
        <v>53</v>
      </c>
      <c r="AM86" s="16">
        <f t="shared" si="19"/>
        <v>53</v>
      </c>
      <c r="AN86" s="16">
        <f t="shared" si="19"/>
        <v>53</v>
      </c>
      <c r="AO86" s="16">
        <f t="shared" si="19"/>
        <v>50</v>
      </c>
      <c r="AP86" s="16">
        <f t="shared" si="19"/>
        <v>50</v>
      </c>
      <c r="AQ86" s="16">
        <f t="shared" si="19"/>
        <v>50</v>
      </c>
      <c r="AR86" s="16">
        <f t="shared" si="19"/>
        <v>50</v>
      </c>
      <c r="AS86" s="16">
        <f t="shared" si="19"/>
        <v>50</v>
      </c>
      <c r="AT86" s="16">
        <f t="shared" si="19"/>
        <v>47</v>
      </c>
      <c r="AU86" s="16">
        <f t="shared" si="19"/>
        <v>38</v>
      </c>
      <c r="AV86" s="16">
        <f t="shared" si="19"/>
        <v>7</v>
      </c>
      <c r="AW86" s="57">
        <v>0</v>
      </c>
      <c r="AX86" s="57">
        <v>0</v>
      </c>
      <c r="AY86" s="57">
        <v>0</v>
      </c>
      <c r="AZ86" s="57">
        <v>0</v>
      </c>
      <c r="BA86" s="57">
        <v>0</v>
      </c>
      <c r="BB86" s="57">
        <v>0</v>
      </c>
      <c r="BC86" s="57">
        <v>0</v>
      </c>
      <c r="BD86" s="57">
        <v>0</v>
      </c>
      <c r="BE86" s="57">
        <v>0</v>
      </c>
      <c r="BF86" s="267">
        <f>SUM(E86:BE86)</f>
        <v>2136</v>
      </c>
      <c r="BG86" s="268"/>
    </row>
    <row r="87" spans="13:52" ht="12.75">
      <c r="M87" s="38"/>
      <c r="N87" s="38"/>
      <c r="O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</row>
    <row r="88" spans="6:52" ht="12.75">
      <c r="F88" s="22"/>
      <c r="H88" t="s">
        <v>32</v>
      </c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</row>
    <row r="89" spans="5:57" ht="12.75">
      <c r="E89" s="194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38" t="s">
        <v>76</v>
      </c>
      <c r="AX89" s="38"/>
      <c r="AY89" s="38"/>
      <c r="AZ89" s="38"/>
      <c r="BA89" s="38"/>
      <c r="BB89" s="38"/>
      <c r="BC89" s="38"/>
      <c r="BD89" s="38"/>
      <c r="BE89" s="38"/>
    </row>
    <row r="90" spans="5:57" ht="12.75">
      <c r="E90" s="182"/>
      <c r="F90" s="182"/>
      <c r="G90" s="182"/>
      <c r="H90" s="259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X90" s="28"/>
      <c r="AY90" s="28"/>
      <c r="AZ90" s="28"/>
      <c r="BA90" s="28"/>
      <c r="BB90" s="28"/>
      <c r="BC90" s="28"/>
      <c r="BD90" s="28"/>
      <c r="BE90" s="28"/>
    </row>
    <row r="91" spans="5:57" ht="12.75"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X91" s="28"/>
      <c r="AY91" s="28"/>
      <c r="AZ91" s="28"/>
      <c r="BA91" s="28"/>
      <c r="BB91" s="28"/>
      <c r="BC91" s="28"/>
      <c r="BD91" s="28"/>
      <c r="BE91" s="28"/>
    </row>
    <row r="92" spans="1:54" ht="12.75">
      <c r="A92" s="11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X92" s="28"/>
      <c r="AY92" s="28"/>
      <c r="AZ92" s="28"/>
      <c r="BA92" s="28"/>
      <c r="BB92" s="28"/>
    </row>
    <row r="93" spans="13:54" ht="12.75">
      <c r="M93" s="28"/>
      <c r="N93" s="28"/>
      <c r="O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X93" s="28"/>
      <c r="AY93" s="28"/>
      <c r="AZ93" s="28"/>
      <c r="BA93" s="28"/>
      <c r="BB93" s="28"/>
    </row>
    <row r="94" spans="13:54" ht="12.75">
      <c r="M94" s="28"/>
      <c r="N94" s="28"/>
      <c r="O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X94" s="28"/>
      <c r="AY94" s="28"/>
      <c r="AZ94" s="28"/>
      <c r="BA94" s="28"/>
      <c r="BB94" s="28"/>
    </row>
    <row r="95" spans="13:54" ht="12.75">
      <c r="M95" s="28"/>
      <c r="N95" s="28"/>
      <c r="O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X95" s="28"/>
      <c r="AY95" s="28"/>
      <c r="AZ95" s="28"/>
      <c r="BA95" s="28"/>
      <c r="BB95" s="28"/>
    </row>
    <row r="96" spans="13:54" ht="12.75">
      <c r="M96" s="28"/>
      <c r="N96" s="28"/>
      <c r="O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X96" s="28"/>
      <c r="AY96" s="28"/>
      <c r="AZ96" s="28"/>
      <c r="BA96" s="28"/>
      <c r="BB96" s="28"/>
    </row>
    <row r="97" spans="13:54" ht="12.75">
      <c r="M97" s="28"/>
      <c r="N97" s="28"/>
      <c r="O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X97" s="28"/>
      <c r="AY97" s="28"/>
      <c r="AZ97" s="28"/>
      <c r="BA97" s="28"/>
      <c r="BB97" s="28"/>
    </row>
    <row r="98" spans="13:54" ht="12.75">
      <c r="M98" s="28"/>
      <c r="N98" s="28"/>
      <c r="O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X98" s="28"/>
      <c r="AY98" s="28"/>
      <c r="AZ98" s="28"/>
      <c r="BA98" s="28"/>
      <c r="BB98" s="28"/>
    </row>
    <row r="99" spans="13:54" ht="12.75">
      <c r="M99" s="28"/>
      <c r="N99" s="28"/>
      <c r="O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X99" s="28"/>
      <c r="AY99" s="28"/>
      <c r="AZ99" s="28"/>
      <c r="BA99" s="28"/>
      <c r="BB99" s="28"/>
    </row>
    <row r="100" spans="13:54" ht="12.75">
      <c r="M100" s="28"/>
      <c r="N100" s="28"/>
      <c r="O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X100" s="28"/>
      <c r="AY100" s="28"/>
      <c r="AZ100" s="28"/>
      <c r="BA100" s="28"/>
      <c r="BB100" s="28"/>
    </row>
    <row r="101" spans="13:54" ht="12.75">
      <c r="M101" s="28"/>
      <c r="N101" s="28"/>
      <c r="O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X101" s="28"/>
      <c r="AY101" s="28"/>
      <c r="AZ101" s="28"/>
      <c r="BA101" s="28"/>
      <c r="BB101" s="28"/>
    </row>
    <row r="102" spans="13:54" ht="12.75">
      <c r="M102" s="28"/>
      <c r="N102" s="28"/>
      <c r="O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X102" s="28"/>
      <c r="AY102" s="28"/>
      <c r="AZ102" s="28"/>
      <c r="BA102" s="28"/>
      <c r="BB102" s="28"/>
    </row>
    <row r="103" spans="13:54" ht="12.75">
      <c r="M103" s="28"/>
      <c r="N103" s="28"/>
      <c r="O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X103" s="28"/>
      <c r="AY103" s="28"/>
      <c r="AZ103" s="28"/>
      <c r="BA103" s="28"/>
      <c r="BB103" s="28"/>
    </row>
    <row r="104" spans="13:54" ht="12.75">
      <c r="M104" s="28"/>
      <c r="N104" s="28"/>
      <c r="O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X104" s="28"/>
      <c r="AY104" s="28"/>
      <c r="AZ104" s="28"/>
      <c r="BA104" s="28"/>
      <c r="BB104" s="28"/>
    </row>
    <row r="105" spans="13:54" ht="12.75">
      <c r="M105" s="28"/>
      <c r="N105" s="28"/>
      <c r="O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X105" s="28"/>
      <c r="AY105" s="28"/>
      <c r="AZ105" s="28"/>
      <c r="BA105" s="28"/>
      <c r="BB105" s="28"/>
    </row>
    <row r="106" spans="13:54" ht="12.75">
      <c r="M106" s="28"/>
      <c r="N106" s="28"/>
      <c r="O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X106" s="28"/>
      <c r="AY106" s="28"/>
      <c r="AZ106" s="28"/>
      <c r="BA106" s="28"/>
      <c r="BB106" s="28"/>
    </row>
    <row r="107" spans="13:54" ht="12.75">
      <c r="M107" s="28"/>
      <c r="N107" s="28"/>
      <c r="O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X107" s="28"/>
      <c r="AY107" s="28"/>
      <c r="AZ107" s="28"/>
      <c r="BA107" s="28"/>
      <c r="BB107" s="28"/>
    </row>
    <row r="108" spans="13:54" ht="12.75">
      <c r="M108" s="28"/>
      <c r="N108" s="28"/>
      <c r="O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X108" s="28"/>
      <c r="AY108" s="28"/>
      <c r="AZ108" s="28"/>
      <c r="BA108" s="28"/>
      <c r="BB108" s="28"/>
    </row>
    <row r="109" spans="13:54" ht="12.75">
      <c r="M109" s="28"/>
      <c r="N109" s="28"/>
      <c r="O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X109" s="28"/>
      <c r="AY109" s="28"/>
      <c r="AZ109" s="28"/>
      <c r="BA109" s="28"/>
      <c r="BB109" s="28"/>
    </row>
    <row r="110" spans="13:54" ht="12.75">
      <c r="M110" s="28"/>
      <c r="N110" s="28"/>
      <c r="O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X110" s="28"/>
      <c r="AY110" s="28"/>
      <c r="AZ110" s="28"/>
      <c r="BA110" s="28"/>
      <c r="BB110" s="28"/>
    </row>
    <row r="111" spans="13:48" ht="12.75">
      <c r="M111" s="28"/>
      <c r="N111" s="28"/>
      <c r="O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</row>
    <row r="112" spans="13:48" ht="12.75">
      <c r="M112" s="28"/>
      <c r="N112" s="28"/>
      <c r="O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</row>
    <row r="113" spans="9:48" ht="12.75"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</row>
    <row r="114" spans="2:48" ht="12.75">
      <c r="B114" s="246" t="s">
        <v>92</v>
      </c>
      <c r="C114" s="246"/>
      <c r="D114" s="246"/>
      <c r="E114" s="246"/>
      <c r="F114" s="246"/>
      <c r="G114" s="246"/>
      <c r="H114" s="246"/>
      <c r="I114" s="246"/>
      <c r="J114" s="246"/>
      <c r="K114" s="246"/>
      <c r="N114" s="2"/>
      <c r="O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</row>
    <row r="115" spans="2:48" ht="12.75">
      <c r="B115" s="246" t="s">
        <v>93</v>
      </c>
      <c r="C115" s="246"/>
      <c r="D115" s="246"/>
      <c r="E115" s="246"/>
      <c r="F115" s="246"/>
      <c r="G115" s="246"/>
      <c r="H115" s="246"/>
      <c r="I115" s="246"/>
      <c r="J115" s="246"/>
      <c r="K115" s="246"/>
      <c r="N115" s="2"/>
      <c r="O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</row>
    <row r="116" spans="2:48" ht="12.75">
      <c r="B116" s="246" t="s">
        <v>94</v>
      </c>
      <c r="C116" s="246"/>
      <c r="D116" s="246"/>
      <c r="E116" s="246"/>
      <c r="F116" s="246"/>
      <c r="G116" s="246"/>
      <c r="H116" s="246"/>
      <c r="I116" s="246"/>
      <c r="J116" s="246"/>
      <c r="K116" s="246"/>
      <c r="N116" s="2"/>
      <c r="O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</row>
    <row r="117" spans="2:48" ht="12.75">
      <c r="B117" s="246" t="s">
        <v>95</v>
      </c>
      <c r="C117" s="246"/>
      <c r="D117" s="246"/>
      <c r="E117" s="246"/>
      <c r="F117" s="246"/>
      <c r="G117" s="246"/>
      <c r="H117" s="246"/>
      <c r="I117" s="246"/>
      <c r="J117" s="246"/>
      <c r="K117" s="246"/>
      <c r="N117" s="2"/>
      <c r="O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</row>
    <row r="118" spans="2:48" ht="12.75">
      <c r="B118" s="246" t="s">
        <v>96</v>
      </c>
      <c r="C118" s="246"/>
      <c r="D118" s="246"/>
      <c r="E118" s="246"/>
      <c r="F118" s="246"/>
      <c r="G118" s="246"/>
      <c r="H118" s="246"/>
      <c r="I118" s="246"/>
      <c r="J118" s="246"/>
      <c r="K118" s="246"/>
      <c r="N118" s="2"/>
      <c r="O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</row>
    <row r="119" spans="2:48" ht="12.75">
      <c r="B119" s="246" t="s">
        <v>97</v>
      </c>
      <c r="C119" s="246"/>
      <c r="D119" s="246"/>
      <c r="E119" s="246"/>
      <c r="F119" s="246"/>
      <c r="G119" s="246"/>
      <c r="H119" s="246"/>
      <c r="I119" s="246"/>
      <c r="J119" s="246"/>
      <c r="K119" s="246"/>
      <c r="N119" s="2"/>
      <c r="O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</row>
    <row r="120" spans="2:48" ht="12.75">
      <c r="B120" s="246" t="s">
        <v>98</v>
      </c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</row>
    <row r="121" spans="9:48" ht="12.75"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</row>
    <row r="122" spans="13:48" ht="12.75">
      <c r="M122" s="28"/>
      <c r="N122" s="28"/>
      <c r="O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</row>
    <row r="123" spans="13:48" ht="12.75">
      <c r="M123" s="28"/>
      <c r="N123" s="28"/>
      <c r="O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</row>
    <row r="124" spans="13:48" ht="12.75">
      <c r="M124" s="28"/>
      <c r="N124" s="28"/>
      <c r="O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</row>
    <row r="125" spans="13:48" ht="12.75">
      <c r="M125" s="28"/>
      <c r="N125" s="28"/>
      <c r="O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</row>
    <row r="126" spans="13:48" ht="12.75">
      <c r="M126" s="28"/>
      <c r="N126" s="28"/>
      <c r="O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</row>
    <row r="127" spans="13:48" ht="12.75">
      <c r="M127" s="28"/>
      <c r="N127" s="28"/>
      <c r="O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</row>
    <row r="128" spans="13:48" ht="12.75">
      <c r="M128" s="28"/>
      <c r="N128" s="28"/>
      <c r="O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</row>
    <row r="129" spans="13:48" ht="12.75">
      <c r="M129" s="28"/>
      <c r="N129" s="28"/>
      <c r="O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</row>
    <row r="130" spans="13:48" ht="12.75">
      <c r="M130" s="28"/>
      <c r="N130" s="28"/>
      <c r="O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</row>
    <row r="131" spans="13:48" ht="12.75">
      <c r="M131" s="28"/>
      <c r="N131" s="28"/>
      <c r="O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</row>
    <row r="132" spans="13:48" ht="12.75">
      <c r="M132" s="28"/>
      <c r="N132" s="28"/>
      <c r="O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</row>
    <row r="133" spans="13:48" ht="12.75">
      <c r="M133" s="28"/>
      <c r="N133" s="28"/>
      <c r="O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</row>
    <row r="134" spans="13:48" ht="12.75">
      <c r="M134" s="28"/>
      <c r="N134" s="28"/>
      <c r="O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</row>
    <row r="135" spans="13:48" ht="12.75">
      <c r="M135" s="28"/>
      <c r="N135" s="28"/>
      <c r="O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</row>
    <row r="136" spans="13:48" ht="12.75">
      <c r="M136" s="28"/>
      <c r="N136" s="28"/>
      <c r="O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</row>
    <row r="137" spans="13:48" ht="12.75">
      <c r="M137" s="28"/>
      <c r="N137" s="28"/>
      <c r="O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</row>
    <row r="138" spans="13:48" ht="12.75">
      <c r="M138" s="28"/>
      <c r="N138" s="28"/>
      <c r="O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</row>
    <row r="139" spans="13:48" ht="12.75">
      <c r="M139" s="28"/>
      <c r="N139" s="28"/>
      <c r="O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</row>
    <row r="140" spans="13:48" ht="12.75">
      <c r="M140" s="28"/>
      <c r="N140" s="28"/>
      <c r="O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</row>
    <row r="141" spans="13:48" ht="12.75">
      <c r="M141" s="28"/>
      <c r="N141" s="28"/>
      <c r="O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</row>
    <row r="142" spans="13:48" ht="12.75">
      <c r="M142" s="28"/>
      <c r="N142" s="28"/>
      <c r="O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</row>
    <row r="143" spans="13:48" ht="12.75">
      <c r="M143" s="28"/>
      <c r="N143" s="28"/>
      <c r="O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</row>
    <row r="144" spans="13:48" ht="12.75">
      <c r="M144" s="28"/>
      <c r="N144" s="28"/>
      <c r="O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</row>
    <row r="145" spans="13:48" ht="12.75">
      <c r="M145" s="28"/>
      <c r="N145" s="28"/>
      <c r="O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</row>
    <row r="146" spans="13:48" ht="12.75">
      <c r="M146" s="28"/>
      <c r="N146" s="28"/>
      <c r="O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</row>
    <row r="147" spans="13:48" ht="12.75">
      <c r="M147" s="28"/>
      <c r="N147" s="28"/>
      <c r="O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</row>
    <row r="148" spans="13:48" ht="12.75">
      <c r="M148" s="28"/>
      <c r="N148" s="28"/>
      <c r="O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</row>
    <row r="149" spans="13:48" ht="12.75">
      <c r="M149" s="28"/>
      <c r="N149" s="28"/>
      <c r="O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</row>
    <row r="150" spans="13:48" ht="12.75">
      <c r="M150" s="28"/>
      <c r="N150" s="28"/>
      <c r="O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</row>
    <row r="151" spans="13:48" ht="12.75">
      <c r="M151" s="28"/>
      <c r="N151" s="28"/>
      <c r="O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</row>
    <row r="152" spans="13:48" ht="12.75">
      <c r="M152" s="28"/>
      <c r="N152" s="28"/>
      <c r="O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</row>
    <row r="153" spans="13:48" ht="12.75">
      <c r="M153" s="28"/>
      <c r="N153" s="28"/>
      <c r="O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</row>
    <row r="154" spans="13:48" ht="12.75">
      <c r="M154" s="28"/>
      <c r="N154" s="28"/>
      <c r="O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</row>
    <row r="155" spans="13:48" ht="12.75">
      <c r="M155" s="28"/>
      <c r="N155" s="28"/>
      <c r="O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</row>
    <row r="156" spans="13:48" ht="12.75">
      <c r="M156" s="28"/>
      <c r="N156" s="28"/>
      <c r="O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</row>
    <row r="157" spans="13:48" ht="12.75">
      <c r="M157" s="28"/>
      <c r="N157" s="28"/>
      <c r="O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</row>
    <row r="158" spans="13:48" ht="12.75">
      <c r="M158" s="28"/>
      <c r="N158" s="28"/>
      <c r="O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</row>
    <row r="159" spans="13:48" ht="12.75">
      <c r="M159" s="28"/>
      <c r="N159" s="28"/>
      <c r="O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</row>
    <row r="160" spans="13:48" ht="12.75">
      <c r="M160" s="28"/>
      <c r="N160" s="28"/>
      <c r="O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</row>
    <row r="161" spans="13:48" ht="12.75">
      <c r="M161" s="28"/>
      <c r="N161" s="28"/>
      <c r="O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</row>
    <row r="162" spans="13:48" ht="12.75">
      <c r="M162" s="28"/>
      <c r="N162" s="28"/>
      <c r="O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</row>
    <row r="163" spans="13:48" ht="12.75">
      <c r="M163" s="28"/>
      <c r="N163" s="28"/>
      <c r="O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</row>
    <row r="164" spans="13:48" ht="12.75">
      <c r="M164" s="28"/>
      <c r="N164" s="28"/>
      <c r="O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</row>
    <row r="165" spans="13:48" ht="12.75">
      <c r="M165" s="28"/>
      <c r="N165" s="28"/>
      <c r="O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</row>
    <row r="166" spans="13:48" ht="12.75">
      <c r="M166" s="28"/>
      <c r="N166" s="28"/>
      <c r="O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</row>
    <row r="167" spans="13:48" ht="12.75">
      <c r="M167" s="28"/>
      <c r="N167" s="28"/>
      <c r="O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</row>
    <row r="168" spans="13:48" ht="12.75">
      <c r="M168" s="28"/>
      <c r="N168" s="28"/>
      <c r="O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</row>
    <row r="169" spans="13:48" ht="12.75">
      <c r="M169" s="28"/>
      <c r="N169" s="28"/>
      <c r="O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</row>
    <row r="170" spans="13:48" ht="12.75">
      <c r="M170" s="28"/>
      <c r="N170" s="28"/>
      <c r="O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</row>
    <row r="171" spans="13:48" ht="12.75">
      <c r="M171" s="28"/>
      <c r="N171" s="28"/>
      <c r="O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</row>
    <row r="172" spans="13:48" ht="12.75">
      <c r="M172" s="28"/>
      <c r="N172" s="28"/>
      <c r="O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</row>
    <row r="173" spans="13:48" ht="12.75">
      <c r="M173" s="28"/>
      <c r="N173" s="28"/>
      <c r="O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</row>
    <row r="174" spans="13:48" ht="12.75">
      <c r="M174" s="28"/>
      <c r="N174" s="28"/>
      <c r="O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</row>
    <row r="175" spans="13:48" ht="12.75">
      <c r="M175" s="28"/>
      <c r="N175" s="28"/>
      <c r="O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</row>
    <row r="176" spans="13:48" ht="12.75">
      <c r="M176" s="28"/>
      <c r="N176" s="28"/>
      <c r="O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</row>
    <row r="177" spans="13:48" ht="12.75">
      <c r="M177" s="28"/>
      <c r="N177" s="28"/>
      <c r="O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</row>
    <row r="178" spans="13:48" ht="12.75">
      <c r="M178" s="28"/>
      <c r="N178" s="28"/>
      <c r="O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</row>
    <row r="179" spans="13:48" ht="12.75">
      <c r="M179" s="28"/>
      <c r="N179" s="28"/>
      <c r="O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</row>
    <row r="180" spans="13:48" ht="12.75">
      <c r="M180" s="28"/>
      <c r="N180" s="28"/>
      <c r="O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</row>
    <row r="181" spans="13:48" ht="12.75">
      <c r="M181" s="28"/>
      <c r="N181" s="28"/>
      <c r="O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</row>
    <row r="182" spans="13:48" ht="12.75">
      <c r="M182" s="28"/>
      <c r="N182" s="28"/>
      <c r="O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</row>
    <row r="183" spans="13:48" ht="12.75">
      <c r="M183" s="28"/>
      <c r="N183" s="28"/>
      <c r="O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</row>
    <row r="184" spans="13:48" ht="12.75">
      <c r="M184" s="28"/>
      <c r="N184" s="28"/>
      <c r="O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</row>
    <row r="185" spans="13:48" ht="12.75">
      <c r="M185" s="28"/>
      <c r="N185" s="28"/>
      <c r="O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</row>
    <row r="186" spans="13:48" ht="12.75">
      <c r="M186" s="28"/>
      <c r="N186" s="28"/>
      <c r="O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</row>
    <row r="187" spans="13:48" ht="12.75">
      <c r="M187" s="28"/>
      <c r="N187" s="28"/>
      <c r="O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</row>
    <row r="188" spans="13:48" ht="12.75">
      <c r="M188" s="28"/>
      <c r="N188" s="28"/>
      <c r="O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</row>
    <row r="189" spans="13:48" ht="12.75">
      <c r="M189" s="28"/>
      <c r="N189" s="28"/>
      <c r="O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</row>
    <row r="190" spans="13:48" ht="12.75">
      <c r="M190" s="28"/>
      <c r="N190" s="28"/>
      <c r="O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</row>
    <row r="191" spans="13:48" ht="12.75">
      <c r="M191" s="28"/>
      <c r="N191" s="28"/>
      <c r="O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</row>
    <row r="192" spans="13:48" ht="12.75">
      <c r="M192" s="28"/>
      <c r="N192" s="28"/>
      <c r="O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</row>
    <row r="193" spans="13:48" ht="12.75">
      <c r="M193" s="28"/>
      <c r="N193" s="28"/>
      <c r="O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</row>
    <row r="194" spans="13:48" ht="12.75">
      <c r="M194" s="28"/>
      <c r="N194" s="28"/>
      <c r="O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</row>
    <row r="195" spans="13:48" ht="12.75">
      <c r="M195" s="28"/>
      <c r="N195" s="28"/>
      <c r="O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</row>
    <row r="196" spans="13:48" ht="12.75">
      <c r="M196" s="28"/>
      <c r="N196" s="28"/>
      <c r="O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</row>
    <row r="197" spans="13:48" ht="12.75">
      <c r="M197" s="28"/>
      <c r="N197" s="28"/>
      <c r="O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</row>
    <row r="198" spans="13:48" ht="12.75">
      <c r="M198" s="28"/>
      <c r="N198" s="28"/>
      <c r="O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</row>
    <row r="199" spans="13:48" ht="12.75">
      <c r="M199" s="28"/>
      <c r="N199" s="28"/>
      <c r="O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</row>
    <row r="200" spans="13:48" ht="12.75">
      <c r="M200" s="28"/>
      <c r="N200" s="28"/>
      <c r="O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</row>
    <row r="201" spans="13:48" ht="12.75">
      <c r="M201" s="28"/>
      <c r="N201" s="28"/>
      <c r="O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</row>
    <row r="202" spans="13:48" ht="12.75">
      <c r="M202" s="28"/>
      <c r="N202" s="28"/>
      <c r="O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</row>
    <row r="203" spans="13:48" ht="12.75">
      <c r="M203" s="28"/>
      <c r="N203" s="28"/>
      <c r="O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</row>
    <row r="204" spans="13:48" ht="12.75">
      <c r="M204" s="28"/>
      <c r="N204" s="28"/>
      <c r="O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</row>
    <row r="205" spans="13:48" ht="12.75">
      <c r="M205" s="28"/>
      <c r="N205" s="28"/>
      <c r="O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</row>
    <row r="206" spans="13:48" ht="12.75">
      <c r="M206" s="28"/>
      <c r="N206" s="28"/>
      <c r="O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</row>
    <row r="207" spans="13:48" ht="12.75">
      <c r="M207" s="28"/>
      <c r="N207" s="28"/>
      <c r="O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</row>
    <row r="208" spans="13:48" ht="12.75">
      <c r="M208" s="28"/>
      <c r="N208" s="28"/>
      <c r="O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</row>
    <row r="209" spans="13:48" ht="12.75">
      <c r="M209" s="28"/>
      <c r="N209" s="28"/>
      <c r="O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</row>
    <row r="210" spans="13:48" ht="12.75">
      <c r="M210" s="28"/>
      <c r="N210" s="28"/>
      <c r="O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</row>
    <row r="211" spans="13:48" ht="12.75">
      <c r="M211" s="28"/>
      <c r="N211" s="28"/>
      <c r="O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</row>
    <row r="212" spans="13:48" ht="12.75">
      <c r="M212" s="28"/>
      <c r="N212" s="28"/>
      <c r="O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</row>
    <row r="213" spans="13:48" ht="12.75">
      <c r="M213" s="28"/>
      <c r="N213" s="28"/>
      <c r="O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</row>
    <row r="214" spans="13:48" ht="12.75">
      <c r="M214" s="28"/>
      <c r="N214" s="28"/>
      <c r="O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</row>
    <row r="215" spans="13:48" ht="12.75">
      <c r="M215" s="28"/>
      <c r="N215" s="28"/>
      <c r="O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</row>
    <row r="216" spans="13:48" ht="12.75">
      <c r="M216" s="28"/>
      <c r="N216" s="28"/>
      <c r="O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</row>
    <row r="217" spans="13:48" ht="12.75">
      <c r="M217" s="28"/>
      <c r="N217" s="28"/>
      <c r="O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</row>
    <row r="218" spans="13:48" ht="12.75">
      <c r="M218" s="28"/>
      <c r="N218" s="28"/>
      <c r="O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</row>
    <row r="219" spans="13:48" ht="12.75">
      <c r="M219" s="28"/>
      <c r="N219" s="28"/>
      <c r="O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</row>
    <row r="220" spans="13:48" ht="12.75">
      <c r="M220" s="28"/>
      <c r="N220" s="28"/>
      <c r="O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</row>
    <row r="221" spans="13:48" ht="12.75">
      <c r="M221" s="28"/>
      <c r="N221" s="28"/>
      <c r="O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</row>
    <row r="222" spans="13:48" ht="12.75">
      <c r="M222" s="28"/>
      <c r="N222" s="28"/>
      <c r="O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</row>
    <row r="223" spans="13:48" ht="12.75">
      <c r="M223" s="28"/>
      <c r="N223" s="28"/>
      <c r="O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</row>
    <row r="224" spans="13:48" ht="12.75">
      <c r="M224" s="28"/>
      <c r="N224" s="28"/>
      <c r="O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</row>
    <row r="225" spans="13:48" ht="12.75">
      <c r="M225" s="28"/>
      <c r="N225" s="28"/>
      <c r="O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</row>
    <row r="226" spans="13:48" ht="12.75">
      <c r="M226" s="28"/>
      <c r="N226" s="28"/>
      <c r="O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</row>
    <row r="227" spans="13:48" ht="12.75">
      <c r="M227" s="28"/>
      <c r="N227" s="28"/>
      <c r="O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</row>
    <row r="228" spans="13:48" ht="12.75">
      <c r="M228" s="28"/>
      <c r="N228" s="28"/>
      <c r="O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</row>
    <row r="229" spans="13:48" ht="12.75">
      <c r="M229" s="28"/>
      <c r="N229" s="28"/>
      <c r="O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</row>
    <row r="230" spans="13:48" ht="12.75">
      <c r="M230" s="28"/>
      <c r="N230" s="28"/>
      <c r="O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</row>
    <row r="231" spans="13:48" ht="12.75">
      <c r="M231" s="28"/>
      <c r="N231" s="28"/>
      <c r="O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</row>
    <row r="232" spans="13:48" ht="12.75">
      <c r="M232" s="28"/>
      <c r="N232" s="28"/>
      <c r="O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</row>
    <row r="233" spans="13:48" ht="12.75">
      <c r="M233" s="28"/>
      <c r="N233" s="28"/>
      <c r="O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</row>
    <row r="234" spans="13:48" ht="12.75">
      <c r="M234" s="28"/>
      <c r="N234" s="28"/>
      <c r="O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</row>
    <row r="235" spans="13:48" ht="12.75">
      <c r="M235" s="28"/>
      <c r="N235" s="28"/>
      <c r="O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</row>
    <row r="236" spans="13:48" ht="12.75">
      <c r="M236" s="28"/>
      <c r="N236" s="28"/>
      <c r="O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</row>
    <row r="237" spans="13:48" ht="12.75">
      <c r="M237" s="28"/>
      <c r="N237" s="28"/>
      <c r="O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</row>
    <row r="238" spans="13:48" ht="12.75">
      <c r="M238" s="28"/>
      <c r="N238" s="28"/>
      <c r="O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</row>
    <row r="239" spans="13:48" ht="12.75">
      <c r="M239" s="28"/>
      <c r="N239" s="28"/>
      <c r="O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</row>
    <row r="240" spans="13:48" ht="12.75">
      <c r="M240" s="28"/>
      <c r="N240" s="28"/>
      <c r="O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</row>
    <row r="241" spans="13:48" ht="12.75">
      <c r="M241" s="28"/>
      <c r="N241" s="28"/>
      <c r="O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</row>
    <row r="242" spans="13:48" ht="12.75">
      <c r="M242" s="28"/>
      <c r="N242" s="28"/>
      <c r="O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</row>
    <row r="243" spans="13:48" ht="12.75">
      <c r="M243" s="28"/>
      <c r="N243" s="28"/>
      <c r="O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</row>
    <row r="244" spans="13:48" ht="12.75">
      <c r="M244" s="28"/>
      <c r="N244" s="28"/>
      <c r="O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</row>
    <row r="245" spans="13:48" ht="12.75">
      <c r="M245" s="28"/>
      <c r="N245" s="28"/>
      <c r="O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</row>
    <row r="246" spans="13:48" ht="12.75">
      <c r="M246" s="28"/>
      <c r="N246" s="28"/>
      <c r="O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</row>
    <row r="247" spans="13:48" ht="12.75">
      <c r="M247" s="28"/>
      <c r="N247" s="28"/>
      <c r="O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</row>
    <row r="248" spans="13:48" ht="12.75">
      <c r="M248" s="28"/>
      <c r="N248" s="28"/>
      <c r="O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</row>
    <row r="249" spans="13:48" ht="12.75">
      <c r="M249" s="28"/>
      <c r="N249" s="28"/>
      <c r="O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</row>
    <row r="250" spans="13:48" ht="12.75">
      <c r="M250" s="28"/>
      <c r="N250" s="28"/>
      <c r="O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</row>
    <row r="251" spans="13:48" ht="12.75">
      <c r="M251" s="28"/>
      <c r="N251" s="28"/>
      <c r="O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</row>
    <row r="252" spans="13:48" ht="12.75">
      <c r="M252" s="28"/>
      <c r="N252" s="28"/>
      <c r="O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</row>
    <row r="253" spans="13:48" ht="12.75">
      <c r="M253" s="28"/>
      <c r="N253" s="28"/>
      <c r="O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</row>
    <row r="254" spans="29:48" ht="12.75"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</row>
    <row r="255" spans="29:48" ht="12.75"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</row>
    <row r="256" spans="29:48" ht="12.75"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</row>
    <row r="257" spans="29:48" ht="12.75"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</row>
    <row r="258" spans="29:48" ht="12.75"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</row>
    <row r="259" spans="29:48" ht="12.75"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</row>
    <row r="260" spans="29:48" ht="12.75"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</row>
    <row r="261" spans="29:48" ht="12.75"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</row>
    <row r="262" spans="29:48" ht="12.75"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</row>
    <row r="263" spans="29:48" ht="12.75"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</row>
    <row r="264" spans="29:48" ht="12.75"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</row>
    <row r="265" spans="29:48" ht="12.75"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</row>
    <row r="266" spans="29:48" ht="12.75"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</row>
    <row r="267" spans="29:48" ht="12.75"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</row>
    <row r="268" spans="29:48" ht="12.75"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</row>
    <row r="269" spans="29:48" ht="12.75"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</row>
    <row r="270" spans="29:48" ht="12.75"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</row>
    <row r="271" spans="29:48" ht="12.75"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</row>
    <row r="272" spans="29:48" ht="12.75"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</row>
    <row r="273" spans="29:48" ht="12.75"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</row>
    <row r="274" spans="29:48" ht="12.75"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</row>
    <row r="275" spans="29:48" ht="12.75"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</row>
    <row r="276" spans="29:48" ht="12.75"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</row>
    <row r="277" spans="29:48" ht="12.75"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</row>
    <row r="278" spans="29:48" ht="12.75"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</row>
    <row r="279" spans="29:48" ht="12.75"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</row>
    <row r="280" spans="29:48" ht="12.75"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</row>
    <row r="281" spans="29:48" ht="12.75"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</row>
    <row r="282" spans="29:48" ht="12.75"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</row>
    <row r="283" spans="29:48" ht="12.75"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</row>
    <row r="284" spans="29:48" ht="12.75"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</row>
    <row r="285" spans="29:48" ht="12.75"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</row>
    <row r="286" spans="29:48" ht="12.75"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</row>
    <row r="287" spans="29:48" ht="12.75"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</row>
    <row r="288" spans="29:48" ht="12.75"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</row>
    <row r="289" spans="29:48" ht="12.75"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</row>
    <row r="290" spans="29:48" ht="12.75"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</row>
    <row r="291" spans="29:48" ht="12.75"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</row>
    <row r="292" spans="29:48" ht="12.75"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</row>
    <row r="293" spans="29:48" ht="12.75"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</row>
    <row r="294" spans="29:48" ht="12.75"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</row>
    <row r="295" spans="29:48" ht="12.75"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</row>
    <row r="296" spans="29:48" ht="12.75"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</row>
    <row r="297" spans="29:48" ht="12.75"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</row>
    <row r="298" spans="29:48" ht="12.75"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</row>
    <row r="299" spans="29:48" ht="12.75"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</row>
    <row r="300" spans="29:48" ht="12.75"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</row>
    <row r="301" spans="29:48" ht="12.75"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</row>
    <row r="302" spans="29:48" ht="12.75"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</row>
    <row r="303" spans="29:48" ht="12.75"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</row>
    <row r="304" spans="29:48" ht="12.75"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</row>
    <row r="305" spans="29:48" ht="12.75"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</row>
    <row r="306" spans="29:48" ht="12.75"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</row>
    <row r="307" spans="29:48" ht="12.75"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</row>
    <row r="308" spans="29:48" ht="12.75"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</row>
    <row r="309" spans="29:48" ht="12.75"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</row>
    <row r="310" spans="29:48" ht="12.75"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</row>
    <row r="311" spans="29:48" ht="12.75"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</row>
    <row r="312" spans="29:48" ht="12.75"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</row>
    <row r="313" spans="29:48" ht="12.75"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</row>
    <row r="314" spans="29:48" ht="12.75"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</row>
    <row r="315" spans="29:48" ht="12.75"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</row>
    <row r="316" spans="29:48" ht="12.75"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</row>
    <row r="317" spans="29:48" ht="12.75"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</row>
    <row r="318" spans="29:48" ht="12.75"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</row>
    <row r="319" spans="29:48" ht="12.75"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</row>
    <row r="320" spans="29:48" ht="12.75"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</row>
    <row r="321" spans="29:48" ht="12.75"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</row>
    <row r="322" spans="29:48" ht="12.75"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</row>
    <row r="323" spans="29:48" ht="12.75"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</row>
    <row r="324" spans="29:48" ht="12.75"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</row>
    <row r="325" spans="29:48" ht="12.75"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</row>
    <row r="326" spans="29:48" ht="12.75"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</row>
    <row r="327" spans="29:48" ht="12.75"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</row>
    <row r="328" spans="29:48" ht="12.75"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</row>
    <row r="329" spans="29:48" ht="12.75"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</row>
    <row r="330" spans="29:48" ht="12.75"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</row>
    <row r="331" spans="29:48" ht="12.75"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</row>
    <row r="332" spans="29:48" ht="12.75"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</row>
    <row r="333" spans="29:48" ht="12.75"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</row>
    <row r="334" spans="29:48" ht="12.75"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</row>
    <row r="335" spans="29:48" ht="12.75"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</row>
    <row r="336" spans="29:48" ht="12.75"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</row>
    <row r="337" spans="29:48" ht="12.75"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</row>
    <row r="338" spans="29:48" ht="12.75"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</row>
    <row r="339" spans="29:48" ht="12.75"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</row>
    <row r="340" spans="29:48" ht="12.75"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</row>
    <row r="341" spans="29:48" ht="12.75"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</row>
    <row r="342" spans="29:48" ht="12.75"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</row>
    <row r="343" spans="29:48" ht="12.75"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</row>
    <row r="344" spans="29:48" ht="12.75"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</row>
    <row r="345" spans="29:48" ht="12.75"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</row>
    <row r="346" spans="29:48" ht="12.75"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</row>
    <row r="347" spans="29:48" ht="12.75"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</row>
    <row r="348" spans="29:48" ht="12.75"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</row>
    <row r="349" spans="29:48" ht="12.75"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</row>
    <row r="350" spans="29:48" ht="12.75"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</row>
    <row r="351" spans="29:48" ht="12.75"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</row>
    <row r="352" spans="29:48" ht="12.75"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</row>
    <row r="353" spans="29:48" ht="12.75"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</row>
    <row r="354" spans="29:48" ht="12.75"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</row>
    <row r="355" spans="29:48" ht="12.75"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</row>
    <row r="356" spans="29:48" ht="12.75"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</row>
    <row r="357" spans="29:48" ht="12.75"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</row>
    <row r="358" spans="29:48" ht="12.75"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</row>
    <row r="359" spans="29:48" ht="12.75"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</row>
    <row r="360" spans="29:48" ht="12.75"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</row>
    <row r="361" spans="29:48" ht="12.75"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</row>
    <row r="362" spans="29:48" ht="12.75"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</row>
    <row r="363" spans="29:48" ht="12.75"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</row>
    <row r="364" spans="29:48" ht="12.75"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</row>
    <row r="365" spans="29:48" ht="12.75"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</row>
    <row r="366" spans="29:48" ht="12.75"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</row>
    <row r="367" spans="29:48" ht="12.75"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</row>
    <row r="368" spans="29:48" ht="12.75"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</row>
    <row r="369" spans="29:48" ht="12.75"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</row>
    <row r="370" spans="29:48" ht="12.75"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</row>
    <row r="371" spans="29:48" ht="12.75"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</row>
    <row r="372" spans="29:48" ht="12.75"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</row>
    <row r="373" spans="29:48" ht="12.75"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</row>
    <row r="374" spans="29:48" ht="12.75"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</row>
    <row r="375" spans="29:48" ht="12.75"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</row>
    <row r="376" spans="29:48" ht="12.75"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</row>
    <row r="377" spans="29:48" ht="12.75"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</row>
    <row r="378" spans="29:48" ht="12.75"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</row>
    <row r="379" spans="29:48" ht="12.75"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</row>
    <row r="380" spans="29:48" ht="12.75"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</row>
    <row r="381" spans="29:48" ht="12.75"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</row>
    <row r="382" spans="29:48" ht="12.75"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</row>
    <row r="383" spans="29:48" ht="12.75"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</row>
    <row r="384" spans="29:48" ht="12.75"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</row>
    <row r="385" spans="29:48" ht="12.75"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</row>
    <row r="386" spans="29:48" ht="12.75"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</row>
    <row r="387" spans="29:48" ht="12.75"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</row>
    <row r="388" spans="29:48" ht="12.75"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</row>
    <row r="389" spans="29:48" ht="12.75"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</row>
    <row r="390" spans="29:48" ht="12.75"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</row>
    <row r="391" spans="29:48" ht="12.75"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</row>
    <row r="392" spans="29:48" ht="12.75"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</row>
    <row r="393" spans="29:48" ht="12.75"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</row>
    <row r="394" spans="29:48" ht="12.75"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</row>
    <row r="395" spans="29:48" ht="12.75"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</row>
    <row r="396" spans="29:48" ht="12.75"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</row>
    <row r="397" spans="29:48" ht="12.75"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</row>
    <row r="398" spans="29:48" ht="12.75"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</row>
    <row r="399" spans="29:48" ht="12.75"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</row>
    <row r="400" spans="29:48" ht="12.75"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</row>
    <row r="401" spans="29:48" ht="12.75"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</row>
    <row r="402" spans="29:48" ht="12.75"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</row>
    <row r="403" spans="29:48" ht="12.75"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</row>
    <row r="404" spans="29:48" ht="12.75"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</row>
    <row r="405" spans="29:48" ht="12.75"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</row>
    <row r="406" spans="29:48" ht="12.75"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</row>
    <row r="407" spans="29:48" ht="12.75"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</row>
    <row r="408" spans="29:48" ht="12.75"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</row>
    <row r="409" spans="29:48" ht="12.75"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</row>
    <row r="410" spans="29:48" ht="12.75"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</row>
    <row r="411" spans="29:48" ht="12.75"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</row>
    <row r="412" spans="29:48" ht="12.75"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</row>
    <row r="413" spans="29:48" ht="12.75"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</row>
    <row r="414" spans="29:48" ht="12.75"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</row>
    <row r="415" spans="29:48" ht="12.75"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</row>
    <row r="416" spans="29:48" ht="12.75"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</row>
    <row r="417" spans="29:48" ht="12.75"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</row>
    <row r="418" spans="29:48" ht="12.75"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</row>
    <row r="419" spans="29:48" ht="12.75"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</row>
    <row r="420" spans="29:48" ht="12.75"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</row>
    <row r="421" spans="29:48" ht="12.75"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</row>
    <row r="422" spans="29:48" ht="12.75"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</row>
    <row r="423" spans="29:48" ht="12.75"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</row>
    <row r="424" spans="29:48" ht="12.75"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</row>
    <row r="425" spans="29:48" ht="12.75"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</row>
    <row r="426" spans="29:48" ht="12.75"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</row>
    <row r="427" spans="29:48" ht="12.75"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</row>
    <row r="428" spans="29:48" ht="12.75"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</row>
    <row r="429" spans="29:48" ht="12.75"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</row>
    <row r="430" spans="29:48" ht="12.75"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</row>
    <row r="431" spans="29:48" ht="12.75"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</row>
    <row r="432" spans="29:48" ht="12.75"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</row>
    <row r="433" spans="29:48" ht="12.75"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</row>
    <row r="434" spans="29:48" ht="12.75"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</row>
    <row r="435" spans="29:48" ht="12.75"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</row>
    <row r="436" spans="29:48" ht="12.75"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</row>
    <row r="437" spans="29:48" ht="12.75"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</row>
    <row r="438" spans="29:48" ht="12.75"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</row>
    <row r="439" spans="29:48" ht="12.75"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</row>
    <row r="440" spans="29:48" ht="12.75"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</row>
    <row r="441" spans="29:48" ht="12.75"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</row>
    <row r="442" spans="29:48" ht="12.75"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</row>
    <row r="443" spans="29:48" ht="12.75"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</row>
    <row r="444" spans="29:48" ht="12.75"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</row>
    <row r="445" spans="29:48" ht="12.75"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</row>
    <row r="446" spans="29:48" ht="12.75"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</row>
    <row r="447" spans="29:48" ht="12.75"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</row>
    <row r="448" spans="29:48" ht="12.75"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</row>
    <row r="449" spans="29:48" ht="12.75"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</row>
    <row r="450" spans="29:48" ht="12.75"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</row>
    <row r="451" spans="29:48" ht="12.75"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</row>
    <row r="452" spans="29:48" ht="12.75"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</row>
    <row r="453" spans="29:48" ht="12.75"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</row>
    <row r="454" spans="29:48" ht="12.75"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</row>
    <row r="455" spans="29:48" ht="12.75"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</row>
    <row r="456" spans="29:48" ht="12.75"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</row>
    <row r="457" spans="29:48" ht="12.75"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</row>
    <row r="458" spans="29:48" ht="12.75"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</row>
    <row r="459" spans="29:48" ht="12.75"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</row>
    <row r="460" spans="29:48" ht="12.75"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</row>
    <row r="461" spans="29:48" ht="12.75"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</row>
    <row r="462" spans="29:48" ht="12.75"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</row>
    <row r="463" spans="29:48" ht="12.75"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</row>
    <row r="464" spans="29:48" ht="12.75"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</row>
    <row r="465" spans="29:48" ht="12.75"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</row>
    <row r="466" spans="29:48" ht="12.75"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</row>
    <row r="467" spans="29:48" ht="12.75"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</row>
    <row r="468" spans="29:48" ht="12.75"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</row>
    <row r="469" spans="29:48" ht="12.75"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</row>
    <row r="470" spans="29:48" ht="12.75"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</row>
    <row r="471" spans="29:48" ht="12.75"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</row>
    <row r="472" spans="29:48" ht="12.75"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</row>
    <row r="473" spans="29:48" ht="12.75"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</row>
    <row r="474" spans="29:48" ht="12.75"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</row>
    <row r="475" spans="29:48" ht="12.75"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</row>
    <row r="476" spans="29:48" ht="12.75"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</row>
    <row r="477" spans="29:48" ht="12.75"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</row>
    <row r="478" spans="29:48" ht="12.75"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</row>
    <row r="479" spans="29:48" ht="12.75"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</row>
    <row r="480" spans="29:48" ht="12.75"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</row>
    <row r="481" spans="29:48" ht="12.75"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</row>
    <row r="482" spans="29:48" ht="12.75"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</row>
    <row r="483" spans="29:48" ht="12.75"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</row>
    <row r="484" spans="29:48" ht="12.75"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</row>
    <row r="485" spans="29:48" ht="12.75"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</row>
    <row r="486" spans="29:48" ht="12.75"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</row>
    <row r="487" spans="29:48" ht="12.75"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</row>
    <row r="488" spans="29:48" ht="12.75"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</row>
    <row r="489" spans="29:48" ht="12.75"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</row>
    <row r="490" spans="29:48" ht="12.75"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</row>
    <row r="491" spans="29:48" ht="12.75"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</row>
    <row r="492" spans="29:48" ht="12.75"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</row>
    <row r="493" spans="29:48" ht="12.75"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</row>
    <row r="494" spans="29:48" ht="12.75"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</row>
    <row r="495" spans="29:48" ht="12.75"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</row>
    <row r="496" spans="29:48" ht="12.75"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</row>
    <row r="497" spans="29:48" ht="12.75"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</row>
    <row r="498" spans="29:48" ht="12.75"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</row>
    <row r="499" spans="29:48" ht="12.75"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</row>
    <row r="500" spans="29:48" ht="12.75"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</row>
    <row r="501" spans="29:48" ht="12.75"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</row>
    <row r="502" spans="29:48" ht="12.75"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</row>
    <row r="503" spans="29:48" ht="12.75"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</row>
    <row r="504" spans="29:48" ht="12.75"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</row>
    <row r="505" spans="29:48" ht="12.75"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</row>
    <row r="506" spans="29:48" ht="12.75"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</row>
    <row r="507" spans="29:48" ht="12.75"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</row>
    <row r="508" spans="29:48" ht="12.75"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</row>
    <row r="509" spans="29:48" ht="12.75"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</row>
    <row r="510" spans="29:48" ht="12.75"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</row>
    <row r="511" spans="29:48" ht="12.75"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</row>
    <row r="512" spans="29:48" ht="12.75"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</row>
    <row r="513" spans="29:48" ht="12.75"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</row>
    <row r="514" spans="29:48" ht="12.75"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</row>
    <row r="515" spans="29:48" ht="12.75"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</row>
    <row r="516" spans="29:48" ht="12.75"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</row>
    <row r="517" spans="29:48" ht="12.75"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</row>
    <row r="518" spans="29:48" ht="12.75"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</row>
    <row r="519" spans="29:48" ht="12.75"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</row>
    <row r="520" spans="29:48" ht="12.75"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</row>
    <row r="521" spans="29:48" ht="12.75"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</row>
    <row r="522" spans="29:48" ht="12.75"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</row>
    <row r="523" spans="29:48" ht="12.75"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</row>
    <row r="524" spans="29:48" ht="12.75"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</row>
    <row r="525" spans="29:48" ht="12.75"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</row>
    <row r="526" spans="29:48" ht="12.75"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</row>
    <row r="527" spans="29:48" ht="12.75"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</row>
    <row r="528" spans="29:48" ht="12.75"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</row>
    <row r="529" spans="29:48" ht="12.75"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</row>
    <row r="530" spans="29:48" ht="12.75"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</row>
    <row r="531" spans="29:48" ht="12.75"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</row>
    <row r="532" spans="29:48" ht="12.75"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</row>
    <row r="533" spans="29:48" ht="12.75"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</row>
    <row r="534" spans="29:48" ht="12.75"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</row>
    <row r="535" spans="29:48" ht="12.75"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</row>
    <row r="536" spans="29:48" ht="12.75"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</row>
    <row r="537" spans="29:48" ht="12.75"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</row>
    <row r="538" spans="29:48" ht="12.75"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</row>
    <row r="539" spans="29:48" ht="12.75"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</row>
    <row r="540" spans="29:48" ht="12.75"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</row>
    <row r="541" spans="29:48" ht="12.75"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</row>
    <row r="542" spans="29:48" ht="12.75"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</row>
    <row r="543" spans="29:48" ht="12.75"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</row>
    <row r="544" spans="29:48" ht="12.75"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</row>
    <row r="545" spans="29:48" ht="12.75"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</row>
    <row r="546" spans="29:48" ht="12.75"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</row>
    <row r="547" spans="29:48" ht="12.75"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</row>
    <row r="548" spans="29:48" ht="12.75"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</row>
    <row r="549" spans="29:48" ht="12.75"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</row>
    <row r="550" spans="29:48" ht="12.75"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</row>
    <row r="551" spans="29:48" ht="12.75"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</row>
    <row r="552" spans="29:48" ht="12.75"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</row>
    <row r="553" spans="29:48" ht="12.75"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</row>
    <row r="554" spans="29:48" ht="12.75"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</row>
    <row r="555" spans="29:48" ht="12.75"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</row>
    <row r="556" spans="29:48" ht="12.75"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</row>
    <row r="557" spans="29:48" ht="12.75"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</row>
    <row r="558" spans="29:48" ht="12.75"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</row>
    <row r="559" spans="29:48" ht="12.75"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</row>
    <row r="560" spans="29:48" ht="12.75"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</row>
    <row r="561" spans="29:48" ht="12.75"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</row>
    <row r="562" spans="29:48" ht="12.75"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</row>
    <row r="563" spans="29:48" ht="12.75"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</row>
    <row r="564" spans="29:48" ht="12.75"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</row>
    <row r="565" spans="29:48" ht="12.75"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</row>
    <row r="566" spans="29:48" ht="12.75"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</row>
    <row r="567" spans="29:48" ht="12.75"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</row>
    <row r="568" spans="29:48" ht="12.75"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</row>
    <row r="569" spans="29:48" ht="12.75"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</row>
    <row r="570" spans="29:48" ht="12.75"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</row>
    <row r="571" spans="29:48" ht="12.75"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</row>
    <row r="572" spans="29:48" ht="12.75"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</row>
    <row r="573" spans="29:48" ht="12.75"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</row>
    <row r="574" spans="29:48" ht="12.75"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</row>
    <row r="575" spans="29:48" ht="12.75"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</row>
    <row r="576" spans="29:48" ht="12.75"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</row>
    <row r="577" spans="29:48" ht="12.75"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</row>
    <row r="578" spans="29:48" ht="12.75"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</row>
    <row r="579" spans="29:48" ht="12.75"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</row>
    <row r="580" spans="29:48" ht="12.75"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</row>
    <row r="581" spans="29:48" ht="12.75"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</row>
    <row r="582" spans="29:48" ht="12.75"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</row>
    <row r="583" spans="29:48" ht="12.75"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</row>
    <row r="584" spans="29:48" ht="12.75"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</row>
    <row r="585" spans="29:48" ht="12.75"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</row>
    <row r="586" spans="29:48" ht="12.75"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</row>
    <row r="587" spans="29:48" ht="12.75"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</row>
    <row r="588" spans="29:48" ht="12.75"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</row>
    <row r="589" spans="29:48" ht="12.75"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</row>
    <row r="590" spans="29:48" ht="12.75"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</row>
    <row r="591" spans="29:48" ht="12.75"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</row>
    <row r="592" spans="29:48" ht="12.75"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</row>
    <row r="593" spans="29:48" ht="12.75"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</row>
    <row r="594" spans="29:48" ht="12.75"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</row>
    <row r="595" spans="29:48" ht="12.75"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</row>
    <row r="596" spans="29:48" ht="12.75"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</row>
    <row r="597" spans="29:48" ht="12.75"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</row>
    <row r="598" spans="29:48" ht="12.75"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</row>
    <row r="599" spans="29:48" ht="12.75"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</row>
    <row r="600" spans="29:48" ht="12.75"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</row>
    <row r="601" spans="29:48" ht="12.75"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</row>
    <row r="602" spans="29:48" ht="12.75"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</row>
    <row r="603" spans="29:48" ht="12.75"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</row>
    <row r="604" spans="29:48" ht="12.75"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</row>
    <row r="605" spans="29:48" ht="12.75"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</row>
    <row r="606" spans="29:48" ht="12.75"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</row>
    <row r="607" spans="29:48" ht="12.75"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</row>
    <row r="608" spans="29:48" ht="12.75"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</row>
    <row r="609" spans="29:48" ht="12.75"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</row>
    <row r="610" spans="29:48" ht="12.75"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</row>
    <row r="611" spans="29:48" ht="12.75"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</row>
    <row r="612" spans="29:48" ht="12.75"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</row>
    <row r="613" spans="29:48" ht="12.75"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</row>
    <row r="614" spans="29:48" ht="12.75"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</row>
    <row r="615" spans="29:48" ht="12.75"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</row>
    <row r="616" spans="29:48" ht="12.75"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</row>
    <row r="617" spans="29:48" ht="12.75"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</row>
    <row r="618" spans="29:48" ht="12.75"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</row>
    <row r="619" spans="29:48" ht="12.75"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</row>
    <row r="620" spans="29:48" ht="12.75"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</row>
    <row r="621" spans="29:48" ht="12.75"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</row>
    <row r="622" spans="29:48" ht="12.75"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</row>
    <row r="623" spans="29:48" ht="12.75"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</row>
    <row r="624" spans="29:48" ht="12.75"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</row>
    <row r="625" spans="29:48" ht="12.75"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</row>
    <row r="626" spans="29:48" ht="12.75"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</row>
    <row r="627" spans="29:48" ht="12.75"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</row>
    <row r="628" spans="29:48" ht="12.75"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</row>
    <row r="629" spans="29:48" ht="12.75"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</row>
    <row r="630" spans="29:48" ht="12.75"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</row>
    <row r="631" spans="29:48" ht="12.75"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</row>
    <row r="632" spans="29:48" ht="12.75"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</row>
    <row r="633" spans="29:48" ht="12.75"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</row>
    <row r="634" spans="29:48" ht="12.75"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</row>
    <row r="635" spans="29:48" ht="12.75"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</row>
    <row r="636" spans="29:48" ht="12.75"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</row>
    <row r="637" spans="29:48" ht="12.75"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</row>
    <row r="638" spans="29:48" ht="12.75"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</row>
    <row r="639" spans="29:48" ht="12.75"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</row>
    <row r="640" spans="29:48" ht="12.75"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</row>
    <row r="641" spans="29:48" ht="12.75"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</row>
    <row r="642" spans="29:48" ht="12.75"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</row>
    <row r="643" spans="29:48" ht="12.75"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</row>
    <row r="644" spans="29:48" ht="12.75"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</row>
    <row r="645" spans="29:48" ht="12.75"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</row>
    <row r="646" spans="29:48" ht="12.75"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</row>
    <row r="647" spans="29:48" ht="12.75"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</row>
    <row r="648" spans="29:48" ht="12.75"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</row>
    <row r="649" spans="29:48" ht="12.75"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</row>
    <row r="650" spans="29:48" ht="12.75"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</row>
    <row r="651" spans="29:48" ht="12.75"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</row>
    <row r="652" spans="29:48" ht="12.75"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</row>
    <row r="653" spans="29:48" ht="12.75"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</row>
    <row r="654" spans="29:48" ht="12.75"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</row>
    <row r="655" spans="29:48" ht="12.75"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</row>
    <row r="656" spans="29:48" ht="12.75"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</row>
    <row r="657" spans="29:48" ht="12.75"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</row>
    <row r="658" spans="29:48" ht="12.75"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</row>
    <row r="659" spans="29:48" ht="12.75"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</row>
    <row r="660" spans="29:48" ht="12.75"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</row>
    <row r="661" spans="29:48" ht="12.75"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</row>
    <row r="662" spans="29:48" ht="12.75"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</row>
    <row r="663" spans="29:48" ht="12.75"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</row>
    <row r="664" spans="29:48" ht="12.75"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</row>
    <row r="665" spans="29:48" ht="12.75"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</row>
    <row r="666" spans="29:48" ht="12.75"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</row>
    <row r="667" spans="29:48" ht="12.75"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</row>
    <row r="668" spans="29:48" ht="12.75"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</row>
    <row r="669" spans="29:48" ht="12.75"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</row>
    <row r="670" spans="29:48" ht="12.75"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</row>
    <row r="671" spans="29:48" ht="12.75"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</row>
    <row r="672" spans="29:48" ht="12.75"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</row>
    <row r="673" spans="29:48" ht="12.75"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</row>
    <row r="674" spans="29:48" ht="12.75"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</row>
    <row r="675" spans="29:48" ht="12.75"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</row>
    <row r="676" spans="29:48" ht="12.75"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</row>
    <row r="677" spans="29:48" ht="12.75"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</row>
    <row r="678" spans="29:48" ht="12.75"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</row>
    <row r="679" spans="29:48" ht="12.75"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</row>
    <row r="680" spans="29:48" ht="12.75"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</row>
    <row r="681" spans="29:48" ht="12.75"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</row>
    <row r="682" spans="29:48" ht="12.75"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</row>
    <row r="683" spans="29:48" ht="12.75"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</row>
    <row r="684" spans="29:48" ht="12.75"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</row>
    <row r="685" spans="29:48" ht="12.75"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</row>
    <row r="686" spans="29:48" ht="12.75"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</row>
    <row r="687" spans="29:48" ht="12.75"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</row>
    <row r="688" spans="29:48" ht="12.75"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</row>
    <row r="689" spans="29:48" ht="12.75"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</row>
    <row r="690" spans="29:48" ht="12.75"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</row>
    <row r="691" spans="29:48" ht="12.75"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</row>
    <row r="692" spans="29:48" ht="12.75"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</row>
    <row r="693" spans="29:48" ht="12.75"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</row>
    <row r="694" spans="29:48" ht="12.75"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</row>
    <row r="695" spans="29:48" ht="12.75"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</row>
    <row r="696" spans="29:48" ht="12.75"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</row>
    <row r="697" spans="29:48" ht="12.75"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</row>
    <row r="698" spans="29:48" ht="12.75"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</row>
    <row r="699" spans="29:48" ht="12.75"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</row>
    <row r="700" spans="29:48" ht="12.75"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</row>
    <row r="701" spans="29:48" ht="12.75"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</row>
    <row r="702" spans="29:48" ht="12.75"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</row>
    <row r="703" spans="29:48" ht="12.75"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</row>
    <row r="704" spans="29:48" ht="12.75"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</row>
    <row r="705" spans="29:48" ht="12.75"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</row>
    <row r="706" spans="29:48" ht="12.75"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</row>
    <row r="707" spans="29:48" ht="12.75"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</row>
    <row r="708" spans="29:48" ht="12.75"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</row>
  </sheetData>
  <sheetProtection/>
  <mergeCells count="98">
    <mergeCell ref="A2:BG2"/>
    <mergeCell ref="BA4:BE4"/>
    <mergeCell ref="B80:B81"/>
    <mergeCell ref="AA4:AD4"/>
    <mergeCell ref="AE4:AH4"/>
    <mergeCell ref="AI4:AL4"/>
    <mergeCell ref="AQ4:AV4"/>
    <mergeCell ref="AM4:AP4"/>
    <mergeCell ref="B64:B65"/>
    <mergeCell ref="C18:C19"/>
    <mergeCell ref="B78:B79"/>
    <mergeCell ref="AW4:AZ4"/>
    <mergeCell ref="B26:B27"/>
    <mergeCell ref="C16:C17"/>
    <mergeCell ref="C20:C21"/>
    <mergeCell ref="B12:B13"/>
    <mergeCell ref="B18:B19"/>
    <mergeCell ref="C22:C23"/>
    <mergeCell ref="S4:U4"/>
    <mergeCell ref="N4:R4"/>
    <mergeCell ref="B20:B21"/>
    <mergeCell ref="B84:D84"/>
    <mergeCell ref="B60:B61"/>
    <mergeCell ref="C60:C61"/>
    <mergeCell ref="B85:D85"/>
    <mergeCell ref="B66:B67"/>
    <mergeCell ref="C74:C75"/>
    <mergeCell ref="C78:C79"/>
    <mergeCell ref="C80:C81"/>
    <mergeCell ref="C66:C67"/>
    <mergeCell ref="B52:B53"/>
    <mergeCell ref="B40:B41"/>
    <mergeCell ref="C48:C49"/>
    <mergeCell ref="B58:B59"/>
    <mergeCell ref="C34:C35"/>
    <mergeCell ref="B36:B37"/>
    <mergeCell ref="B24:B25"/>
    <mergeCell ref="B22:B23"/>
    <mergeCell ref="B42:B43"/>
    <mergeCell ref="C44:C45"/>
    <mergeCell ref="C50:C51"/>
    <mergeCell ref="C36:C37"/>
    <mergeCell ref="B48:B49"/>
    <mergeCell ref="B50:B51"/>
    <mergeCell ref="C42:C43"/>
    <mergeCell ref="B38:B39"/>
    <mergeCell ref="B32:B33"/>
    <mergeCell ref="C32:C33"/>
    <mergeCell ref="C72:C73"/>
    <mergeCell ref="B28:B29"/>
    <mergeCell ref="B34:B35"/>
    <mergeCell ref="C46:C47"/>
    <mergeCell ref="C38:C39"/>
    <mergeCell ref="C28:C29"/>
    <mergeCell ref="C52:C53"/>
    <mergeCell ref="B44:B45"/>
    <mergeCell ref="BG5:BG9"/>
    <mergeCell ref="BF5:BF9"/>
    <mergeCell ref="C10:C11"/>
    <mergeCell ref="C14:C15"/>
    <mergeCell ref="AX8:BE8"/>
    <mergeCell ref="E8:AW8"/>
    <mergeCell ref="E6:BE6"/>
    <mergeCell ref="AW5:AZ5"/>
    <mergeCell ref="BA5:BD5"/>
    <mergeCell ref="BF86:BG86"/>
    <mergeCell ref="A5:A9"/>
    <mergeCell ref="B5:B9"/>
    <mergeCell ref="C5:C9"/>
    <mergeCell ref="D5:D9"/>
    <mergeCell ref="A10:A86"/>
    <mergeCell ref="C24:C25"/>
    <mergeCell ref="B10:B11"/>
    <mergeCell ref="C26:C27"/>
    <mergeCell ref="B46:B47"/>
    <mergeCell ref="H90:AD90"/>
    <mergeCell ref="C68:C69"/>
    <mergeCell ref="B54:B55"/>
    <mergeCell ref="C58:C59"/>
    <mergeCell ref="B56:B57"/>
    <mergeCell ref="C56:C57"/>
    <mergeCell ref="B74:B75"/>
    <mergeCell ref="B72:B73"/>
    <mergeCell ref="B68:B69"/>
    <mergeCell ref="B86:D86"/>
    <mergeCell ref="J4:M4"/>
    <mergeCell ref="E4:I4"/>
    <mergeCell ref="V4:Z4"/>
    <mergeCell ref="B14:B15"/>
    <mergeCell ref="B16:B17"/>
    <mergeCell ref="C12:C13"/>
    <mergeCell ref="B120:N120"/>
    <mergeCell ref="B114:K114"/>
    <mergeCell ref="B115:K115"/>
    <mergeCell ref="B116:K116"/>
    <mergeCell ref="B117:K117"/>
    <mergeCell ref="B118:K118"/>
    <mergeCell ref="B119:K119"/>
  </mergeCells>
  <printOptions/>
  <pageMargins left="0.7480314960629921" right="0.35433070866141736" top="0.3937007874015748" bottom="0.3937007874015748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715"/>
  <sheetViews>
    <sheetView zoomScale="75" zoomScaleNormal="75" zoomScalePageLayoutView="0" workbookViewId="0" topLeftCell="A1">
      <pane xSplit="4" ySplit="7" topLeftCell="AA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BF93"/>
    </sheetView>
  </sheetViews>
  <sheetFormatPr defaultColWidth="9.00390625" defaultRowHeight="12.75"/>
  <cols>
    <col min="1" max="1" width="9.125" style="2" customWidth="1"/>
    <col min="2" max="2" width="9.625" style="2" bestFit="1" customWidth="1"/>
    <col min="3" max="3" width="27.75390625" style="2" customWidth="1"/>
    <col min="4" max="4" width="9.125" style="2" customWidth="1"/>
    <col min="5" max="12" width="3.875" style="2" customWidth="1"/>
    <col min="13" max="13" width="3.875" style="28" customWidth="1"/>
    <col min="14" max="23" width="3.875" style="2" customWidth="1"/>
    <col min="24" max="25" width="4.00390625" style="2" customWidth="1"/>
    <col min="26" max="28" width="3.875" style="2" customWidth="1"/>
    <col min="29" max="29" width="3.875" style="36" customWidth="1"/>
    <col min="30" max="30" width="3.875" style="2" customWidth="1"/>
    <col min="31" max="31" width="3.875" style="36" customWidth="1"/>
    <col min="32" max="37" width="3.875" style="2" customWidth="1"/>
    <col min="38" max="39" width="3.875" style="36" customWidth="1"/>
    <col min="40" max="44" width="3.875" style="2" customWidth="1"/>
    <col min="45" max="45" width="3.875" style="36" customWidth="1"/>
    <col min="46" max="46" width="3.875" style="2" customWidth="1"/>
    <col min="47" max="47" width="3.875" style="28" customWidth="1"/>
    <col min="48" max="56" width="3.875" style="2" customWidth="1"/>
    <col min="57" max="57" width="6.625" style="2" customWidth="1"/>
    <col min="58" max="58" width="6.375" style="2" customWidth="1"/>
    <col min="59" max="16384" width="9.125" style="2" customWidth="1"/>
  </cols>
  <sheetData>
    <row r="1" spans="13:47" s="1" customFormat="1" ht="13.5" thickBot="1">
      <c r="M1" s="37"/>
      <c r="AB1" s="37"/>
      <c r="AC1" s="37"/>
      <c r="AD1" s="37"/>
      <c r="AE1" s="37"/>
      <c r="AF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</row>
    <row r="2" spans="5:58" s="1" customFormat="1" ht="14.25" thickBot="1" thickTop="1">
      <c r="E2" s="325" t="s">
        <v>77</v>
      </c>
      <c r="F2" s="326"/>
      <c r="G2" s="326"/>
      <c r="H2" s="326"/>
      <c r="I2" s="310" t="s">
        <v>78</v>
      </c>
      <c r="J2" s="254"/>
      <c r="K2" s="254"/>
      <c r="L2" s="254"/>
      <c r="M2" s="255"/>
      <c r="N2" s="333" t="s">
        <v>79</v>
      </c>
      <c r="O2" s="326"/>
      <c r="P2" s="326"/>
      <c r="Q2" s="327"/>
      <c r="R2" s="325" t="s">
        <v>80</v>
      </c>
      <c r="S2" s="326"/>
      <c r="T2" s="326"/>
      <c r="U2" s="327"/>
      <c r="V2" s="323" t="s">
        <v>81</v>
      </c>
      <c r="W2" s="324"/>
      <c r="X2" s="324"/>
      <c r="Y2" s="47"/>
      <c r="Z2" s="325" t="s">
        <v>82</v>
      </c>
      <c r="AA2" s="326"/>
      <c r="AB2" s="326"/>
      <c r="AC2" s="326"/>
      <c r="AD2" s="327"/>
      <c r="AE2" s="320" t="s">
        <v>83</v>
      </c>
      <c r="AF2" s="321"/>
      <c r="AG2" s="321"/>
      <c r="AH2" s="322"/>
      <c r="AI2" s="325" t="s">
        <v>84</v>
      </c>
      <c r="AJ2" s="326"/>
      <c r="AK2" s="326"/>
      <c r="AL2" s="327"/>
      <c r="AM2" s="320" t="s">
        <v>85</v>
      </c>
      <c r="AN2" s="321"/>
      <c r="AO2" s="321"/>
      <c r="AP2" s="321"/>
      <c r="AQ2" s="322"/>
      <c r="AR2" s="325" t="s">
        <v>86</v>
      </c>
      <c r="AS2" s="326"/>
      <c r="AT2" s="326"/>
      <c r="AU2" s="327"/>
      <c r="AV2" s="323" t="s">
        <v>87</v>
      </c>
      <c r="AW2" s="324"/>
      <c r="AX2" s="324"/>
      <c r="AY2" s="324"/>
      <c r="AZ2" s="328"/>
      <c r="BA2" s="329"/>
      <c r="BB2" s="329"/>
      <c r="BC2" s="329"/>
      <c r="BD2" s="330"/>
      <c r="BE2" s="41"/>
      <c r="BF2" s="41"/>
    </row>
    <row r="3" spans="1:59" ht="42" thickTop="1">
      <c r="A3" s="269" t="s">
        <v>0</v>
      </c>
      <c r="B3" s="269" t="s">
        <v>1</v>
      </c>
      <c r="C3" s="269" t="s">
        <v>2</v>
      </c>
      <c r="D3" s="269" t="s">
        <v>3</v>
      </c>
      <c r="E3" s="48">
        <v>40789</v>
      </c>
      <c r="F3" s="48">
        <v>40796</v>
      </c>
      <c r="G3" s="49" t="s">
        <v>99</v>
      </c>
      <c r="H3" s="48">
        <v>40810</v>
      </c>
      <c r="I3" s="50">
        <v>40817</v>
      </c>
      <c r="J3" s="51">
        <v>40824</v>
      </c>
      <c r="K3" s="51">
        <v>40831</v>
      </c>
      <c r="L3" s="52">
        <v>40838</v>
      </c>
      <c r="M3" s="53" t="s">
        <v>100</v>
      </c>
      <c r="N3" s="187">
        <v>40852</v>
      </c>
      <c r="O3" s="54">
        <v>40859</v>
      </c>
      <c r="P3" s="55">
        <v>40866</v>
      </c>
      <c r="Q3" s="40" t="s">
        <v>101</v>
      </c>
      <c r="R3" s="56">
        <v>40880</v>
      </c>
      <c r="S3" s="54">
        <v>40887</v>
      </c>
      <c r="T3" s="55">
        <v>40894</v>
      </c>
      <c r="U3" s="40" t="s">
        <v>102</v>
      </c>
      <c r="V3" s="337">
        <v>40908</v>
      </c>
      <c r="W3" s="338"/>
      <c r="X3" s="55">
        <v>40557</v>
      </c>
      <c r="Y3" s="40" t="s">
        <v>104</v>
      </c>
      <c r="Z3" s="40" t="s">
        <v>105</v>
      </c>
      <c r="AA3" s="56">
        <v>40578</v>
      </c>
      <c r="AB3" s="54">
        <v>40585</v>
      </c>
      <c r="AC3" s="63">
        <v>40592</v>
      </c>
      <c r="AD3" s="40" t="s">
        <v>106</v>
      </c>
      <c r="AE3" s="187">
        <v>40606</v>
      </c>
      <c r="AF3" s="54">
        <v>40613</v>
      </c>
      <c r="AG3" s="55">
        <v>40620</v>
      </c>
      <c r="AH3" s="39" t="s">
        <v>107</v>
      </c>
      <c r="AI3" s="58">
        <v>40634</v>
      </c>
      <c r="AJ3" s="59">
        <v>40641</v>
      </c>
      <c r="AK3" s="60">
        <v>40648</v>
      </c>
      <c r="AL3" s="61">
        <v>40655</v>
      </c>
      <c r="AM3" s="188">
        <v>40662</v>
      </c>
      <c r="AN3" s="189">
        <v>40669</v>
      </c>
      <c r="AO3" s="189">
        <v>40676</v>
      </c>
      <c r="AP3" s="190">
        <v>40683</v>
      </c>
      <c r="AQ3" s="191" t="s">
        <v>108</v>
      </c>
      <c r="AR3" s="188">
        <v>40697</v>
      </c>
      <c r="AS3" s="189">
        <v>40704</v>
      </c>
      <c r="AT3" s="190">
        <v>40711</v>
      </c>
      <c r="AU3" s="62">
        <v>40718</v>
      </c>
      <c r="AV3" s="336" t="s">
        <v>4</v>
      </c>
      <c r="AW3" s="336"/>
      <c r="AX3" s="336"/>
      <c r="AY3" s="336"/>
      <c r="AZ3" s="336" t="s">
        <v>5</v>
      </c>
      <c r="BA3" s="336"/>
      <c r="BB3" s="336"/>
      <c r="BC3" s="336"/>
      <c r="BD3" s="336"/>
      <c r="BE3" s="276"/>
      <c r="BF3" s="276" t="s">
        <v>31</v>
      </c>
      <c r="BG3" s="33" t="s">
        <v>75</v>
      </c>
    </row>
    <row r="4" spans="1:58" ht="12.75">
      <c r="A4" s="269"/>
      <c r="B4" s="269"/>
      <c r="C4" s="269"/>
      <c r="D4" s="269"/>
      <c r="E4" s="279" t="s">
        <v>7</v>
      </c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7"/>
      <c r="BF4" s="277"/>
    </row>
    <row r="5" spans="1:58" ht="12.75">
      <c r="A5" s="269"/>
      <c r="B5" s="269"/>
      <c r="C5" s="269"/>
      <c r="D5" s="269"/>
      <c r="E5" s="12">
        <v>35</v>
      </c>
      <c r="F5" s="12">
        <v>36</v>
      </c>
      <c r="G5" s="12">
        <v>37</v>
      </c>
      <c r="H5" s="12">
        <v>38</v>
      </c>
      <c r="I5" s="12">
        <v>39</v>
      </c>
      <c r="J5" s="12">
        <v>40</v>
      </c>
      <c r="K5" s="12">
        <v>41</v>
      </c>
      <c r="L5" s="12">
        <v>42</v>
      </c>
      <c r="M5" s="12">
        <v>43</v>
      </c>
      <c r="N5" s="12">
        <v>44</v>
      </c>
      <c r="O5" s="12">
        <v>45</v>
      </c>
      <c r="P5" s="12">
        <v>46</v>
      </c>
      <c r="Q5" s="12">
        <v>47</v>
      </c>
      <c r="R5" s="12">
        <v>48</v>
      </c>
      <c r="S5" s="12">
        <v>49</v>
      </c>
      <c r="T5" s="12">
        <v>50</v>
      </c>
      <c r="U5" s="12">
        <v>51</v>
      </c>
      <c r="V5" s="12">
        <v>52</v>
      </c>
      <c r="W5" s="13">
        <v>1</v>
      </c>
      <c r="X5" s="13">
        <v>2</v>
      </c>
      <c r="Y5" s="13">
        <v>3</v>
      </c>
      <c r="Z5" s="13">
        <v>4</v>
      </c>
      <c r="AA5" s="13">
        <v>5</v>
      </c>
      <c r="AB5" s="13">
        <v>6</v>
      </c>
      <c r="AC5" s="13">
        <v>7</v>
      </c>
      <c r="AD5" s="13">
        <v>8</v>
      </c>
      <c r="AE5" s="13">
        <v>9</v>
      </c>
      <c r="AF5" s="13">
        <v>10</v>
      </c>
      <c r="AG5" s="13">
        <v>11</v>
      </c>
      <c r="AH5" s="13">
        <v>12</v>
      </c>
      <c r="AI5" s="13">
        <v>13</v>
      </c>
      <c r="AJ5" s="13">
        <v>14</v>
      </c>
      <c r="AK5" s="13">
        <v>15</v>
      </c>
      <c r="AL5" s="13">
        <v>16</v>
      </c>
      <c r="AM5" s="13">
        <v>17</v>
      </c>
      <c r="AN5" s="13">
        <v>18</v>
      </c>
      <c r="AO5" s="13">
        <v>19</v>
      </c>
      <c r="AP5" s="13">
        <v>20</v>
      </c>
      <c r="AQ5" s="13">
        <v>21</v>
      </c>
      <c r="AR5" s="13">
        <v>22</v>
      </c>
      <c r="AS5" s="13">
        <v>23</v>
      </c>
      <c r="AT5" s="13">
        <v>24</v>
      </c>
      <c r="AU5" s="13">
        <v>25</v>
      </c>
      <c r="AV5" s="13">
        <v>26</v>
      </c>
      <c r="AW5" s="13">
        <v>27</v>
      </c>
      <c r="AX5" s="13">
        <v>28</v>
      </c>
      <c r="AY5" s="13">
        <v>29</v>
      </c>
      <c r="AZ5" s="13">
        <v>30</v>
      </c>
      <c r="BA5" s="13">
        <v>31</v>
      </c>
      <c r="BB5" s="13">
        <v>32</v>
      </c>
      <c r="BC5" s="13">
        <v>3</v>
      </c>
      <c r="BD5" s="13">
        <v>34</v>
      </c>
      <c r="BE5" s="277"/>
      <c r="BF5" s="277"/>
    </row>
    <row r="6" spans="1:58" ht="12.75">
      <c r="A6" s="269"/>
      <c r="B6" s="269"/>
      <c r="C6" s="269"/>
      <c r="D6" s="269"/>
      <c r="E6" s="279" t="s">
        <v>8</v>
      </c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 t="s">
        <v>88</v>
      </c>
      <c r="AW6" s="278"/>
      <c r="AX6" s="278"/>
      <c r="AY6" s="278"/>
      <c r="AZ6" s="278"/>
      <c r="BA6" s="278"/>
      <c r="BB6" s="278"/>
      <c r="BC6" s="278"/>
      <c r="BD6" s="278"/>
      <c r="BE6" s="277"/>
      <c r="BF6" s="277"/>
    </row>
    <row r="7" spans="1:58" ht="12.75">
      <c r="A7" s="269"/>
      <c r="B7" s="269"/>
      <c r="C7" s="269"/>
      <c r="D7" s="269"/>
      <c r="E7" s="12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44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13">
        <v>16</v>
      </c>
      <c r="U7" s="13">
        <v>17</v>
      </c>
      <c r="V7" s="20">
        <v>18</v>
      </c>
      <c r="W7" s="20">
        <v>19</v>
      </c>
      <c r="X7" s="13">
        <v>20</v>
      </c>
      <c r="Y7" s="13">
        <v>21</v>
      </c>
      <c r="Z7" s="13">
        <v>22</v>
      </c>
      <c r="AA7" s="13">
        <v>23</v>
      </c>
      <c r="AB7" s="13">
        <v>24</v>
      </c>
      <c r="AC7" s="13">
        <v>25</v>
      </c>
      <c r="AD7" s="13">
        <v>26</v>
      </c>
      <c r="AE7" s="13">
        <v>27</v>
      </c>
      <c r="AF7" s="13">
        <v>28</v>
      </c>
      <c r="AG7" s="13">
        <v>29</v>
      </c>
      <c r="AH7" s="13">
        <v>30</v>
      </c>
      <c r="AI7" s="13">
        <v>31</v>
      </c>
      <c r="AJ7" s="13">
        <v>32</v>
      </c>
      <c r="AK7" s="13">
        <v>33</v>
      </c>
      <c r="AL7" s="13">
        <v>34</v>
      </c>
      <c r="AM7" s="13">
        <v>35</v>
      </c>
      <c r="AN7" s="13">
        <v>36</v>
      </c>
      <c r="AO7" s="13">
        <v>37</v>
      </c>
      <c r="AP7" s="13">
        <v>38</v>
      </c>
      <c r="AQ7" s="13">
        <v>39</v>
      </c>
      <c r="AR7" s="13">
        <v>40</v>
      </c>
      <c r="AS7" s="13">
        <v>41</v>
      </c>
      <c r="AT7" s="13">
        <v>42</v>
      </c>
      <c r="AU7" s="13">
        <v>43</v>
      </c>
      <c r="AV7" s="13">
        <v>44</v>
      </c>
      <c r="AW7" s="13">
        <v>45</v>
      </c>
      <c r="AX7" s="13">
        <v>46</v>
      </c>
      <c r="AY7" s="13">
        <v>47</v>
      </c>
      <c r="AZ7" s="13">
        <v>48</v>
      </c>
      <c r="BA7" s="13">
        <v>49</v>
      </c>
      <c r="BB7" s="13">
        <v>50</v>
      </c>
      <c r="BC7" s="13">
        <v>51</v>
      </c>
      <c r="BD7" s="197">
        <v>52</v>
      </c>
      <c r="BE7" s="277"/>
      <c r="BF7" s="277"/>
    </row>
    <row r="8" spans="1:58" ht="12.75">
      <c r="A8" s="270" t="s">
        <v>118</v>
      </c>
      <c r="B8" s="273" t="s">
        <v>10</v>
      </c>
      <c r="C8" s="262" t="s">
        <v>11</v>
      </c>
      <c r="D8" s="15" t="s">
        <v>12</v>
      </c>
      <c r="E8" s="16">
        <f>E10+E12+E14+E16+E18+E20+E22+E26+E24+E32+E36+E30</f>
        <v>32</v>
      </c>
      <c r="F8" s="16">
        <f aca="true" t="shared" si="0" ref="F8:AT8">F10+F12+F14+F16+F18+F20+F22+F26+F24+F32+F36+F30</f>
        <v>31</v>
      </c>
      <c r="G8" s="16">
        <f t="shared" si="0"/>
        <v>32</v>
      </c>
      <c r="H8" s="16">
        <f t="shared" si="0"/>
        <v>31</v>
      </c>
      <c r="I8" s="16">
        <f t="shared" si="0"/>
        <v>32</v>
      </c>
      <c r="J8" s="16">
        <f t="shared" si="0"/>
        <v>31</v>
      </c>
      <c r="K8" s="16">
        <f t="shared" si="0"/>
        <v>32</v>
      </c>
      <c r="L8" s="16">
        <f t="shared" si="0"/>
        <v>31</v>
      </c>
      <c r="M8" s="16">
        <f t="shared" si="0"/>
        <v>32</v>
      </c>
      <c r="N8" s="16">
        <f t="shared" si="0"/>
        <v>31</v>
      </c>
      <c r="O8" s="16">
        <f t="shared" si="0"/>
        <v>32</v>
      </c>
      <c r="P8" s="16">
        <f t="shared" si="0"/>
        <v>31</v>
      </c>
      <c r="Q8" s="16">
        <f t="shared" si="0"/>
        <v>32</v>
      </c>
      <c r="R8" s="16">
        <f t="shared" si="0"/>
        <v>32</v>
      </c>
      <c r="S8" s="16">
        <f t="shared" si="0"/>
        <v>33</v>
      </c>
      <c r="T8" s="16">
        <f t="shared" si="0"/>
        <v>33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13</v>
      </c>
      <c r="Y8" s="16">
        <f t="shared" si="0"/>
        <v>13</v>
      </c>
      <c r="Z8" s="16">
        <f t="shared" si="0"/>
        <v>13</v>
      </c>
      <c r="AA8" s="16">
        <f t="shared" si="0"/>
        <v>13</v>
      </c>
      <c r="AB8" s="16">
        <f t="shared" si="0"/>
        <v>13</v>
      </c>
      <c r="AC8" s="16">
        <f t="shared" si="0"/>
        <v>13</v>
      </c>
      <c r="AD8" s="16">
        <f t="shared" si="0"/>
        <v>13</v>
      </c>
      <c r="AE8" s="16">
        <f t="shared" si="0"/>
        <v>13</v>
      </c>
      <c r="AF8" s="16">
        <f t="shared" si="0"/>
        <v>13</v>
      </c>
      <c r="AG8" s="16">
        <f t="shared" si="0"/>
        <v>13</v>
      </c>
      <c r="AH8" s="16">
        <f t="shared" si="0"/>
        <v>13</v>
      </c>
      <c r="AI8" s="16">
        <f t="shared" si="0"/>
        <v>13</v>
      </c>
      <c r="AJ8" s="16">
        <f t="shared" si="0"/>
        <v>13</v>
      </c>
      <c r="AK8" s="16">
        <f t="shared" si="0"/>
        <v>13</v>
      </c>
      <c r="AL8" s="16">
        <f t="shared" si="0"/>
        <v>13</v>
      </c>
      <c r="AM8" s="16">
        <f t="shared" si="0"/>
        <v>13</v>
      </c>
      <c r="AN8" s="16">
        <f t="shared" si="0"/>
        <v>13</v>
      </c>
      <c r="AO8" s="16">
        <f t="shared" si="0"/>
        <v>13</v>
      </c>
      <c r="AP8" s="16">
        <f t="shared" si="0"/>
        <v>13</v>
      </c>
      <c r="AQ8" s="16">
        <f t="shared" si="0"/>
        <v>13</v>
      </c>
      <c r="AR8" s="16">
        <f t="shared" si="0"/>
        <v>13</v>
      </c>
      <c r="AS8" s="16">
        <f t="shared" si="0"/>
        <v>13</v>
      </c>
      <c r="AT8" s="16">
        <f t="shared" si="0"/>
        <v>13</v>
      </c>
      <c r="AU8" s="25"/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16">
        <f>SUM(E8:BD8)</f>
        <v>807</v>
      </c>
      <c r="BF8" s="16"/>
    </row>
    <row r="9" spans="1:59" ht="12.75">
      <c r="A9" s="271"/>
      <c r="B9" s="273"/>
      <c r="C9" s="262"/>
      <c r="D9" s="15" t="s">
        <v>13</v>
      </c>
      <c r="E9" s="16">
        <f>E11+E13+E15+E17+E19+E21+E23+E27+E25+E33+E37+E31</f>
        <v>16</v>
      </c>
      <c r="F9" s="16">
        <f aca="true" t="shared" si="1" ref="F9:AT9">F11+F13+F15+F17+F19+F21+F23+F27+F25+F33+F37+F31</f>
        <v>16</v>
      </c>
      <c r="G9" s="16">
        <f t="shared" si="1"/>
        <v>16</v>
      </c>
      <c r="H9" s="16">
        <f t="shared" si="1"/>
        <v>16</v>
      </c>
      <c r="I9" s="16">
        <f t="shared" si="1"/>
        <v>16</v>
      </c>
      <c r="J9" s="16">
        <f t="shared" si="1"/>
        <v>16</v>
      </c>
      <c r="K9" s="16">
        <f t="shared" si="1"/>
        <v>16</v>
      </c>
      <c r="L9" s="16">
        <f t="shared" si="1"/>
        <v>16</v>
      </c>
      <c r="M9" s="16">
        <f t="shared" si="1"/>
        <v>16</v>
      </c>
      <c r="N9" s="16">
        <f t="shared" si="1"/>
        <v>16</v>
      </c>
      <c r="O9" s="16">
        <f t="shared" si="1"/>
        <v>16</v>
      </c>
      <c r="P9" s="16">
        <f t="shared" si="1"/>
        <v>16</v>
      </c>
      <c r="Q9" s="16">
        <f t="shared" si="1"/>
        <v>16</v>
      </c>
      <c r="R9" s="16">
        <f t="shared" si="1"/>
        <v>17</v>
      </c>
      <c r="S9" s="16">
        <f t="shared" si="1"/>
        <v>16</v>
      </c>
      <c r="T9" s="16">
        <f t="shared" si="1"/>
        <v>15</v>
      </c>
      <c r="U9" s="16">
        <f t="shared" si="1"/>
        <v>0</v>
      </c>
      <c r="V9" s="16">
        <f t="shared" si="1"/>
        <v>0</v>
      </c>
      <c r="W9" s="16">
        <f t="shared" si="1"/>
        <v>0</v>
      </c>
      <c r="X9" s="16">
        <f t="shared" si="1"/>
        <v>7</v>
      </c>
      <c r="Y9" s="16">
        <f t="shared" si="1"/>
        <v>7</v>
      </c>
      <c r="Z9" s="16">
        <f t="shared" si="1"/>
        <v>6</v>
      </c>
      <c r="AA9" s="16">
        <f t="shared" si="1"/>
        <v>5</v>
      </c>
      <c r="AB9" s="16">
        <f t="shared" si="1"/>
        <v>7</v>
      </c>
      <c r="AC9" s="16">
        <f t="shared" si="1"/>
        <v>6</v>
      </c>
      <c r="AD9" s="16">
        <f t="shared" si="1"/>
        <v>7</v>
      </c>
      <c r="AE9" s="16">
        <f t="shared" si="1"/>
        <v>6</v>
      </c>
      <c r="AF9" s="16">
        <f t="shared" si="1"/>
        <v>6</v>
      </c>
      <c r="AG9" s="16">
        <f t="shared" si="1"/>
        <v>6</v>
      </c>
      <c r="AH9" s="16">
        <f t="shared" si="1"/>
        <v>6</v>
      </c>
      <c r="AI9" s="16">
        <f t="shared" si="1"/>
        <v>7</v>
      </c>
      <c r="AJ9" s="16">
        <f t="shared" si="1"/>
        <v>6</v>
      </c>
      <c r="AK9" s="16">
        <f t="shared" si="1"/>
        <v>6</v>
      </c>
      <c r="AL9" s="16">
        <f t="shared" si="1"/>
        <v>6</v>
      </c>
      <c r="AM9" s="16">
        <f t="shared" si="1"/>
        <v>5</v>
      </c>
      <c r="AN9" s="16">
        <f t="shared" si="1"/>
        <v>8</v>
      </c>
      <c r="AO9" s="16">
        <f t="shared" si="1"/>
        <v>6</v>
      </c>
      <c r="AP9" s="16">
        <f t="shared" si="1"/>
        <v>7</v>
      </c>
      <c r="AQ9" s="16">
        <f t="shared" si="1"/>
        <v>7</v>
      </c>
      <c r="AR9" s="16">
        <f t="shared" si="1"/>
        <v>6</v>
      </c>
      <c r="AS9" s="16">
        <f t="shared" si="1"/>
        <v>6</v>
      </c>
      <c r="AT9" s="16">
        <f t="shared" si="1"/>
        <v>6</v>
      </c>
      <c r="AU9" s="25"/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16"/>
      <c r="BF9" s="16">
        <f>SUM(E9:AV9)</f>
        <v>401</v>
      </c>
      <c r="BG9" s="2">
        <f>SUM(BF10:BF37)</f>
        <v>401</v>
      </c>
    </row>
    <row r="10" spans="1:60" ht="12.75">
      <c r="A10" s="271"/>
      <c r="B10" s="331" t="s">
        <v>227</v>
      </c>
      <c r="C10" s="256" t="s">
        <v>26</v>
      </c>
      <c r="D10" s="13" t="s">
        <v>12</v>
      </c>
      <c r="E10" s="12">
        <v>3</v>
      </c>
      <c r="F10" s="12">
        <v>3</v>
      </c>
      <c r="G10" s="12">
        <v>3</v>
      </c>
      <c r="H10" s="12">
        <v>3</v>
      </c>
      <c r="I10" s="12">
        <v>3</v>
      </c>
      <c r="J10" s="12">
        <v>3</v>
      </c>
      <c r="K10" s="12">
        <v>3</v>
      </c>
      <c r="L10" s="12">
        <v>3</v>
      </c>
      <c r="M10" s="12">
        <v>3</v>
      </c>
      <c r="N10" s="45">
        <v>3</v>
      </c>
      <c r="O10" s="12">
        <v>3</v>
      </c>
      <c r="P10" s="12">
        <v>3</v>
      </c>
      <c r="Q10" s="12">
        <v>3</v>
      </c>
      <c r="R10" s="12">
        <v>3</v>
      </c>
      <c r="S10" s="12">
        <v>3</v>
      </c>
      <c r="T10" s="12">
        <v>3</v>
      </c>
      <c r="U10" s="12">
        <v>0</v>
      </c>
      <c r="V10" s="21">
        <v>0</v>
      </c>
      <c r="W10" s="21">
        <v>0</v>
      </c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16">
        <f>SUM(E10:BD10)</f>
        <v>48</v>
      </c>
      <c r="BF10" s="16"/>
      <c r="BG10" s="2">
        <v>48</v>
      </c>
      <c r="BH10" s="2">
        <f aca="true" t="shared" si="2" ref="BH10:BH55">SUM(E10:U10)</f>
        <v>48</v>
      </c>
    </row>
    <row r="11" spans="1:60" ht="12.75">
      <c r="A11" s="271"/>
      <c r="B11" s="331"/>
      <c r="C11" s="256"/>
      <c r="D11" s="13" t="s">
        <v>13</v>
      </c>
      <c r="E11" s="12">
        <v>2</v>
      </c>
      <c r="F11" s="12">
        <v>1</v>
      </c>
      <c r="G11" s="12">
        <v>2</v>
      </c>
      <c r="H11" s="12">
        <v>1</v>
      </c>
      <c r="I11" s="12">
        <v>2</v>
      </c>
      <c r="J11" s="12">
        <v>1</v>
      </c>
      <c r="K11" s="12">
        <v>2</v>
      </c>
      <c r="L11" s="12">
        <v>2</v>
      </c>
      <c r="M11" s="12">
        <v>1</v>
      </c>
      <c r="N11" s="44">
        <v>2</v>
      </c>
      <c r="O11" s="13">
        <v>1</v>
      </c>
      <c r="P11" s="13">
        <v>1</v>
      </c>
      <c r="Q11" s="13">
        <v>2</v>
      </c>
      <c r="R11" s="13">
        <v>1</v>
      </c>
      <c r="S11" s="13">
        <v>2</v>
      </c>
      <c r="T11" s="13">
        <v>1</v>
      </c>
      <c r="U11" s="12">
        <v>0</v>
      </c>
      <c r="V11" s="21">
        <v>0</v>
      </c>
      <c r="W11" s="21">
        <v>0</v>
      </c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5"/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16"/>
      <c r="BF11" s="16">
        <f>SUM(E11:AV11)</f>
        <v>24</v>
      </c>
      <c r="BH11" s="2">
        <f t="shared" si="2"/>
        <v>24</v>
      </c>
    </row>
    <row r="12" spans="1:60" ht="12.75">
      <c r="A12" s="271"/>
      <c r="B12" s="331" t="s">
        <v>228</v>
      </c>
      <c r="C12" s="256" t="s">
        <v>27</v>
      </c>
      <c r="D12" s="13" t="s">
        <v>12</v>
      </c>
      <c r="E12" s="12">
        <v>6</v>
      </c>
      <c r="F12" s="12">
        <v>6</v>
      </c>
      <c r="G12" s="12">
        <v>6</v>
      </c>
      <c r="H12" s="12">
        <v>6</v>
      </c>
      <c r="I12" s="12">
        <v>6</v>
      </c>
      <c r="J12" s="12">
        <v>6</v>
      </c>
      <c r="K12" s="12">
        <v>6</v>
      </c>
      <c r="L12" s="12">
        <v>6</v>
      </c>
      <c r="M12" s="12">
        <v>6</v>
      </c>
      <c r="N12" s="45">
        <v>6</v>
      </c>
      <c r="O12" s="12">
        <v>6</v>
      </c>
      <c r="P12" s="12">
        <v>6</v>
      </c>
      <c r="Q12" s="12">
        <v>6</v>
      </c>
      <c r="R12" s="12">
        <v>6</v>
      </c>
      <c r="S12" s="12">
        <v>6</v>
      </c>
      <c r="T12" s="12">
        <v>6</v>
      </c>
      <c r="U12" s="12">
        <v>0</v>
      </c>
      <c r="V12" s="21">
        <v>0</v>
      </c>
      <c r="W12" s="21">
        <v>0</v>
      </c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16">
        <f>SUM(E12:BD12)</f>
        <v>96</v>
      </c>
      <c r="BF12" s="16"/>
      <c r="BG12" s="2">
        <v>96</v>
      </c>
      <c r="BH12" s="2">
        <f t="shared" si="2"/>
        <v>96</v>
      </c>
    </row>
    <row r="13" spans="1:60" ht="12.75">
      <c r="A13" s="271"/>
      <c r="B13" s="331"/>
      <c r="C13" s="256"/>
      <c r="D13" s="13" t="s">
        <v>13</v>
      </c>
      <c r="E13" s="12">
        <v>3</v>
      </c>
      <c r="F13" s="12">
        <v>3</v>
      </c>
      <c r="G13" s="12">
        <v>3</v>
      </c>
      <c r="H13" s="12">
        <v>3</v>
      </c>
      <c r="I13" s="12">
        <v>3</v>
      </c>
      <c r="J13" s="12">
        <v>3</v>
      </c>
      <c r="K13" s="12">
        <v>3</v>
      </c>
      <c r="L13" s="12">
        <v>3</v>
      </c>
      <c r="M13" s="12">
        <v>3</v>
      </c>
      <c r="N13" s="44">
        <v>3</v>
      </c>
      <c r="O13" s="13">
        <v>3</v>
      </c>
      <c r="P13" s="13">
        <v>3</v>
      </c>
      <c r="Q13" s="13">
        <v>3</v>
      </c>
      <c r="R13" s="13">
        <v>3</v>
      </c>
      <c r="S13" s="13">
        <v>3</v>
      </c>
      <c r="T13" s="13">
        <v>3</v>
      </c>
      <c r="U13" s="12">
        <v>0</v>
      </c>
      <c r="V13" s="21">
        <v>0</v>
      </c>
      <c r="W13" s="21">
        <v>0</v>
      </c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5"/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16"/>
      <c r="BF13" s="16">
        <f>SUM(E13:AV13)</f>
        <v>48</v>
      </c>
      <c r="BH13" s="2">
        <f t="shared" si="2"/>
        <v>48</v>
      </c>
    </row>
    <row r="14" spans="1:60" ht="16.5" customHeight="1">
      <c r="A14" s="271"/>
      <c r="B14" s="257" t="s">
        <v>239</v>
      </c>
      <c r="C14" s="257" t="s">
        <v>33</v>
      </c>
      <c r="D14" s="13" t="s">
        <v>12</v>
      </c>
      <c r="E14" s="12">
        <v>2</v>
      </c>
      <c r="F14" s="12">
        <v>2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>
        <v>2</v>
      </c>
      <c r="M14" s="25">
        <v>2</v>
      </c>
      <c r="N14" s="45">
        <v>2</v>
      </c>
      <c r="O14" s="12">
        <v>2</v>
      </c>
      <c r="P14" s="12">
        <v>2</v>
      </c>
      <c r="Q14" s="12">
        <v>2</v>
      </c>
      <c r="R14" s="12">
        <v>2</v>
      </c>
      <c r="S14" s="12">
        <v>2</v>
      </c>
      <c r="T14" s="12">
        <v>2</v>
      </c>
      <c r="U14" s="12">
        <v>0</v>
      </c>
      <c r="V14" s="21">
        <v>0</v>
      </c>
      <c r="W14" s="21">
        <v>0</v>
      </c>
      <c r="X14" s="45">
        <v>2</v>
      </c>
      <c r="Y14" s="45">
        <v>2</v>
      </c>
      <c r="Z14" s="45">
        <v>2</v>
      </c>
      <c r="AA14" s="45">
        <v>2</v>
      </c>
      <c r="AB14" s="45">
        <v>2</v>
      </c>
      <c r="AC14" s="45">
        <v>2</v>
      </c>
      <c r="AD14" s="45">
        <v>2</v>
      </c>
      <c r="AE14" s="45">
        <v>2</v>
      </c>
      <c r="AF14" s="45">
        <v>2</v>
      </c>
      <c r="AG14" s="45">
        <v>2</v>
      </c>
      <c r="AH14" s="45">
        <v>2</v>
      </c>
      <c r="AI14" s="45">
        <v>2</v>
      </c>
      <c r="AJ14" s="45">
        <v>2</v>
      </c>
      <c r="AK14" s="45">
        <v>2</v>
      </c>
      <c r="AL14" s="45">
        <v>2</v>
      </c>
      <c r="AM14" s="45">
        <v>2</v>
      </c>
      <c r="AN14" s="45">
        <v>2</v>
      </c>
      <c r="AO14" s="45">
        <v>2</v>
      </c>
      <c r="AP14" s="45">
        <v>2</v>
      </c>
      <c r="AQ14" s="45">
        <v>2</v>
      </c>
      <c r="AR14" s="45">
        <v>2</v>
      </c>
      <c r="AS14" s="45">
        <v>2</v>
      </c>
      <c r="AT14" s="45">
        <v>2</v>
      </c>
      <c r="AU14" s="45"/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16">
        <f>SUM(E14:BD14)</f>
        <v>78</v>
      </c>
      <c r="BF14" s="16"/>
      <c r="BG14" s="2">
        <v>78</v>
      </c>
      <c r="BH14" s="2">
        <f t="shared" si="2"/>
        <v>32</v>
      </c>
    </row>
    <row r="15" spans="1:60" ht="12.75">
      <c r="A15" s="271"/>
      <c r="B15" s="258"/>
      <c r="C15" s="258"/>
      <c r="D15" s="13" t="s">
        <v>13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25">
        <v>1</v>
      </c>
      <c r="N15" s="45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0</v>
      </c>
      <c r="V15" s="21">
        <v>0</v>
      </c>
      <c r="W15" s="21">
        <v>0</v>
      </c>
      <c r="X15" s="44">
        <v>1</v>
      </c>
      <c r="Y15" s="44">
        <v>1</v>
      </c>
      <c r="Z15" s="44">
        <v>1</v>
      </c>
      <c r="AA15" s="44">
        <v>1</v>
      </c>
      <c r="AB15" s="44">
        <v>1</v>
      </c>
      <c r="AC15" s="44">
        <v>1</v>
      </c>
      <c r="AD15" s="44">
        <v>1</v>
      </c>
      <c r="AE15" s="44">
        <v>1</v>
      </c>
      <c r="AF15" s="44">
        <v>1</v>
      </c>
      <c r="AG15" s="44">
        <v>1</v>
      </c>
      <c r="AH15" s="44">
        <v>1</v>
      </c>
      <c r="AI15" s="44">
        <v>1</v>
      </c>
      <c r="AJ15" s="44">
        <v>1</v>
      </c>
      <c r="AK15" s="44">
        <v>1</v>
      </c>
      <c r="AL15" s="44">
        <v>1</v>
      </c>
      <c r="AM15" s="44">
        <v>1</v>
      </c>
      <c r="AN15" s="44">
        <v>1</v>
      </c>
      <c r="AO15" s="44">
        <v>1</v>
      </c>
      <c r="AP15" s="44">
        <v>1</v>
      </c>
      <c r="AQ15" s="44">
        <v>1</v>
      </c>
      <c r="AR15" s="44">
        <v>1</v>
      </c>
      <c r="AS15" s="44">
        <v>1</v>
      </c>
      <c r="AT15" s="44">
        <v>1</v>
      </c>
      <c r="AU15" s="45"/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16"/>
      <c r="BF15" s="16">
        <f>SUM(E15:AV15)</f>
        <v>39</v>
      </c>
      <c r="BH15" s="2">
        <f t="shared" si="2"/>
        <v>16</v>
      </c>
    </row>
    <row r="16" spans="1:60" ht="12.75">
      <c r="A16" s="271"/>
      <c r="B16" s="257" t="s">
        <v>240</v>
      </c>
      <c r="C16" s="257" t="s">
        <v>28</v>
      </c>
      <c r="D16" s="13" t="s">
        <v>12</v>
      </c>
      <c r="E16" s="12">
        <v>3</v>
      </c>
      <c r="F16" s="12">
        <v>3</v>
      </c>
      <c r="G16" s="12">
        <v>3</v>
      </c>
      <c r="H16" s="12">
        <v>3</v>
      </c>
      <c r="I16" s="12">
        <v>3</v>
      </c>
      <c r="J16" s="12">
        <v>3</v>
      </c>
      <c r="K16" s="12">
        <v>3</v>
      </c>
      <c r="L16" s="12">
        <v>3</v>
      </c>
      <c r="M16" s="12">
        <v>3</v>
      </c>
      <c r="N16" s="45">
        <v>3</v>
      </c>
      <c r="O16" s="12">
        <v>3</v>
      </c>
      <c r="P16" s="12">
        <v>3</v>
      </c>
      <c r="Q16" s="12">
        <v>3</v>
      </c>
      <c r="R16" s="12">
        <v>3</v>
      </c>
      <c r="S16" s="12">
        <v>3</v>
      </c>
      <c r="T16" s="12">
        <v>3</v>
      </c>
      <c r="U16" s="12">
        <v>0</v>
      </c>
      <c r="V16" s="21">
        <v>0</v>
      </c>
      <c r="W16" s="21">
        <v>0</v>
      </c>
      <c r="X16" s="45">
        <v>3</v>
      </c>
      <c r="Y16" s="45">
        <v>3</v>
      </c>
      <c r="Z16" s="45">
        <v>3</v>
      </c>
      <c r="AA16" s="45">
        <v>3</v>
      </c>
      <c r="AB16" s="45">
        <v>3</v>
      </c>
      <c r="AC16" s="45">
        <v>3</v>
      </c>
      <c r="AD16" s="45">
        <v>3</v>
      </c>
      <c r="AE16" s="45">
        <v>3</v>
      </c>
      <c r="AF16" s="45">
        <v>3</v>
      </c>
      <c r="AG16" s="45">
        <v>3</v>
      </c>
      <c r="AH16" s="45">
        <v>3</v>
      </c>
      <c r="AI16" s="45">
        <v>3</v>
      </c>
      <c r="AJ16" s="45">
        <v>3</v>
      </c>
      <c r="AK16" s="45">
        <v>3</v>
      </c>
      <c r="AL16" s="45">
        <v>3</v>
      </c>
      <c r="AM16" s="45">
        <v>3</v>
      </c>
      <c r="AN16" s="45">
        <v>3</v>
      </c>
      <c r="AO16" s="45">
        <v>3</v>
      </c>
      <c r="AP16" s="45">
        <v>3</v>
      </c>
      <c r="AQ16" s="45">
        <v>3</v>
      </c>
      <c r="AR16" s="45">
        <v>3</v>
      </c>
      <c r="AS16" s="45">
        <v>3</v>
      </c>
      <c r="AT16" s="45">
        <v>3</v>
      </c>
      <c r="AU16" s="45"/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16">
        <f>SUM(E16:BD16)</f>
        <v>117</v>
      </c>
      <c r="BF16" s="16"/>
      <c r="BG16" s="2">
        <v>117</v>
      </c>
      <c r="BH16" s="2">
        <f t="shared" si="2"/>
        <v>48</v>
      </c>
    </row>
    <row r="17" spans="1:60" ht="12.75">
      <c r="A17" s="271"/>
      <c r="B17" s="258"/>
      <c r="C17" s="258"/>
      <c r="D17" s="13" t="s">
        <v>13</v>
      </c>
      <c r="E17" s="12">
        <v>1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1</v>
      </c>
      <c r="M17" s="25">
        <v>2</v>
      </c>
      <c r="N17" s="45">
        <v>2</v>
      </c>
      <c r="O17" s="12">
        <v>2</v>
      </c>
      <c r="P17" s="12">
        <v>1</v>
      </c>
      <c r="Q17" s="12">
        <v>2</v>
      </c>
      <c r="R17" s="12">
        <v>1</v>
      </c>
      <c r="S17" s="12">
        <v>2</v>
      </c>
      <c r="T17" s="12">
        <v>1</v>
      </c>
      <c r="U17" s="12">
        <v>0</v>
      </c>
      <c r="V17" s="21">
        <v>0</v>
      </c>
      <c r="W17" s="21">
        <v>0</v>
      </c>
      <c r="X17" s="44">
        <v>2</v>
      </c>
      <c r="Y17" s="44">
        <v>2</v>
      </c>
      <c r="Z17" s="44">
        <v>1</v>
      </c>
      <c r="AA17" s="44">
        <v>1</v>
      </c>
      <c r="AB17" s="44">
        <v>2</v>
      </c>
      <c r="AC17" s="44">
        <v>2</v>
      </c>
      <c r="AD17" s="44">
        <v>2</v>
      </c>
      <c r="AE17" s="44">
        <v>1</v>
      </c>
      <c r="AF17" s="44">
        <v>1</v>
      </c>
      <c r="AG17" s="44">
        <v>1</v>
      </c>
      <c r="AH17" s="44">
        <v>1</v>
      </c>
      <c r="AI17" s="44">
        <v>2</v>
      </c>
      <c r="AJ17" s="44">
        <v>1</v>
      </c>
      <c r="AK17" s="44">
        <v>1</v>
      </c>
      <c r="AL17" s="44">
        <v>1</v>
      </c>
      <c r="AM17" s="44">
        <v>2</v>
      </c>
      <c r="AN17" s="44">
        <v>1</v>
      </c>
      <c r="AO17" s="44">
        <v>1</v>
      </c>
      <c r="AP17" s="44">
        <v>2</v>
      </c>
      <c r="AQ17" s="44">
        <v>1</v>
      </c>
      <c r="AR17" s="44">
        <v>1</v>
      </c>
      <c r="AS17" s="44">
        <v>2</v>
      </c>
      <c r="AT17" s="44">
        <v>1</v>
      </c>
      <c r="AU17" s="45"/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16"/>
      <c r="BF17" s="16">
        <f>SUM(E17:AV17)</f>
        <v>59</v>
      </c>
      <c r="BH17" s="2">
        <f t="shared" si="2"/>
        <v>27</v>
      </c>
    </row>
    <row r="18" spans="1:60" ht="12.75">
      <c r="A18" s="271"/>
      <c r="B18" s="257" t="s">
        <v>241</v>
      </c>
      <c r="C18" s="257" t="s">
        <v>34</v>
      </c>
      <c r="D18" s="13" t="s">
        <v>12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45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0</v>
      </c>
      <c r="V18" s="21">
        <v>0</v>
      </c>
      <c r="W18" s="21">
        <v>0</v>
      </c>
      <c r="X18" s="45">
        <v>1</v>
      </c>
      <c r="Y18" s="45">
        <v>1</v>
      </c>
      <c r="Z18" s="45">
        <v>1</v>
      </c>
      <c r="AA18" s="45">
        <v>1</v>
      </c>
      <c r="AB18" s="45">
        <v>1</v>
      </c>
      <c r="AC18" s="45">
        <v>1</v>
      </c>
      <c r="AD18" s="45">
        <v>1</v>
      </c>
      <c r="AE18" s="45">
        <v>1</v>
      </c>
      <c r="AF18" s="45">
        <v>1</v>
      </c>
      <c r="AG18" s="45">
        <v>1</v>
      </c>
      <c r="AH18" s="45">
        <v>1</v>
      </c>
      <c r="AI18" s="45">
        <v>1</v>
      </c>
      <c r="AJ18" s="45">
        <v>1</v>
      </c>
      <c r="AK18" s="45">
        <v>1</v>
      </c>
      <c r="AL18" s="45">
        <v>1</v>
      </c>
      <c r="AM18" s="45">
        <v>1</v>
      </c>
      <c r="AN18" s="45">
        <v>1</v>
      </c>
      <c r="AO18" s="45">
        <v>1</v>
      </c>
      <c r="AP18" s="45">
        <v>1</v>
      </c>
      <c r="AQ18" s="45">
        <v>1</v>
      </c>
      <c r="AR18" s="45">
        <v>1</v>
      </c>
      <c r="AS18" s="45">
        <v>1</v>
      </c>
      <c r="AT18" s="45">
        <v>1</v>
      </c>
      <c r="AU18" s="45"/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16">
        <f>SUM(E18:BD18)</f>
        <v>39</v>
      </c>
      <c r="BF18" s="16"/>
      <c r="BG18" s="2">
        <v>39</v>
      </c>
      <c r="BH18" s="2">
        <f t="shared" si="2"/>
        <v>16</v>
      </c>
    </row>
    <row r="19" spans="1:60" ht="12.75">
      <c r="A19" s="271"/>
      <c r="B19" s="258"/>
      <c r="C19" s="258"/>
      <c r="D19" s="13" t="s">
        <v>13</v>
      </c>
      <c r="E19" s="12"/>
      <c r="F19" s="12">
        <v>1</v>
      </c>
      <c r="G19" s="12"/>
      <c r="H19" s="12">
        <v>1</v>
      </c>
      <c r="I19" s="12"/>
      <c r="J19" s="12">
        <v>1</v>
      </c>
      <c r="K19" s="12"/>
      <c r="L19" s="12">
        <v>1</v>
      </c>
      <c r="M19" s="25"/>
      <c r="N19" s="45">
        <v>1</v>
      </c>
      <c r="O19" s="12">
        <v>1</v>
      </c>
      <c r="P19" s="12">
        <v>1</v>
      </c>
      <c r="Q19" s="12"/>
      <c r="R19" s="12">
        <v>1</v>
      </c>
      <c r="S19" s="12"/>
      <c r="T19" s="12">
        <v>1</v>
      </c>
      <c r="U19" s="12">
        <v>0</v>
      </c>
      <c r="V19" s="21">
        <v>0</v>
      </c>
      <c r="W19" s="21">
        <v>0</v>
      </c>
      <c r="X19" s="45"/>
      <c r="Y19" s="45">
        <v>1</v>
      </c>
      <c r="Z19" s="45"/>
      <c r="AA19" s="45">
        <v>1</v>
      </c>
      <c r="AB19" s="45"/>
      <c r="AC19" s="45">
        <v>1</v>
      </c>
      <c r="AD19" s="45"/>
      <c r="AE19" s="45">
        <v>1</v>
      </c>
      <c r="AF19" s="45"/>
      <c r="AG19" s="45">
        <v>1</v>
      </c>
      <c r="AH19" s="45"/>
      <c r="AI19" s="45">
        <v>1</v>
      </c>
      <c r="AJ19" s="45"/>
      <c r="AK19" s="45"/>
      <c r="AL19" s="45">
        <v>1</v>
      </c>
      <c r="AM19" s="45"/>
      <c r="AN19" s="45">
        <v>1</v>
      </c>
      <c r="AO19" s="45"/>
      <c r="AP19" s="45"/>
      <c r="AQ19" s="45">
        <v>1</v>
      </c>
      <c r="AR19" s="45"/>
      <c r="AS19" s="45">
        <v>1</v>
      </c>
      <c r="AT19" s="45"/>
      <c r="AU19" s="45"/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16"/>
      <c r="BF19" s="16">
        <f>SUM(E19:AV19)</f>
        <v>19</v>
      </c>
      <c r="BH19" s="2">
        <f t="shared" si="2"/>
        <v>9</v>
      </c>
    </row>
    <row r="20" spans="1:60" ht="12.75">
      <c r="A20" s="271"/>
      <c r="B20" s="257" t="s">
        <v>242</v>
      </c>
      <c r="C20" s="257" t="s">
        <v>35</v>
      </c>
      <c r="D20" s="13" t="s">
        <v>12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45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0</v>
      </c>
      <c r="V20" s="21">
        <v>0</v>
      </c>
      <c r="W20" s="21">
        <v>0</v>
      </c>
      <c r="X20" s="45">
        <v>1</v>
      </c>
      <c r="Y20" s="45">
        <v>1</v>
      </c>
      <c r="Z20" s="45">
        <v>1</v>
      </c>
      <c r="AA20" s="45">
        <v>1</v>
      </c>
      <c r="AB20" s="45">
        <v>1</v>
      </c>
      <c r="AC20" s="45">
        <v>1</v>
      </c>
      <c r="AD20" s="45">
        <v>1</v>
      </c>
      <c r="AE20" s="45">
        <v>1</v>
      </c>
      <c r="AF20" s="45">
        <v>1</v>
      </c>
      <c r="AG20" s="45">
        <v>1</v>
      </c>
      <c r="AH20" s="45">
        <v>1</v>
      </c>
      <c r="AI20" s="45">
        <v>1</v>
      </c>
      <c r="AJ20" s="45">
        <v>1</v>
      </c>
      <c r="AK20" s="45">
        <v>1</v>
      </c>
      <c r="AL20" s="45">
        <v>1</v>
      </c>
      <c r="AM20" s="45">
        <v>1</v>
      </c>
      <c r="AN20" s="45">
        <v>1</v>
      </c>
      <c r="AO20" s="45">
        <v>1</v>
      </c>
      <c r="AP20" s="45">
        <v>1</v>
      </c>
      <c r="AQ20" s="45">
        <v>1</v>
      </c>
      <c r="AR20" s="45">
        <v>1</v>
      </c>
      <c r="AS20" s="45">
        <v>1</v>
      </c>
      <c r="AT20" s="45">
        <v>1</v>
      </c>
      <c r="AU20" s="45"/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16">
        <f>SUM(E20:BD20)</f>
        <v>39</v>
      </c>
      <c r="BF20" s="16"/>
      <c r="BG20" s="2">
        <v>39</v>
      </c>
      <c r="BH20" s="2">
        <f t="shared" si="2"/>
        <v>16</v>
      </c>
    </row>
    <row r="21" spans="1:60" ht="12.75">
      <c r="A21" s="271"/>
      <c r="B21" s="258"/>
      <c r="C21" s="258"/>
      <c r="D21" s="13" t="s">
        <v>13</v>
      </c>
      <c r="E21" s="12">
        <v>1</v>
      </c>
      <c r="F21" s="12"/>
      <c r="G21" s="12">
        <v>1</v>
      </c>
      <c r="H21" s="12"/>
      <c r="I21" s="12">
        <v>1</v>
      </c>
      <c r="J21" s="12"/>
      <c r="K21" s="12">
        <v>1</v>
      </c>
      <c r="L21" s="12"/>
      <c r="M21" s="25">
        <v>1</v>
      </c>
      <c r="N21" s="45"/>
      <c r="O21" s="12">
        <v>1</v>
      </c>
      <c r="P21" s="12"/>
      <c r="Q21" s="12">
        <v>1</v>
      </c>
      <c r="R21" s="12"/>
      <c r="S21" s="12">
        <v>1</v>
      </c>
      <c r="T21" s="12">
        <v>1</v>
      </c>
      <c r="U21" s="12">
        <v>0</v>
      </c>
      <c r="V21" s="21">
        <v>0</v>
      </c>
      <c r="W21" s="21">
        <v>0</v>
      </c>
      <c r="X21" s="44"/>
      <c r="Y21" s="44">
        <v>1</v>
      </c>
      <c r="Z21" s="44"/>
      <c r="AA21" s="44"/>
      <c r="AB21" s="44">
        <v>1</v>
      </c>
      <c r="AC21" s="44"/>
      <c r="AD21" s="44">
        <v>1</v>
      </c>
      <c r="AE21" s="44"/>
      <c r="AF21" s="44">
        <v>1</v>
      </c>
      <c r="AG21" s="45">
        <v>1</v>
      </c>
      <c r="AH21" s="45"/>
      <c r="AI21" s="45"/>
      <c r="AJ21" s="45">
        <v>1</v>
      </c>
      <c r="AK21" s="44"/>
      <c r="AL21" s="45">
        <v>1</v>
      </c>
      <c r="AM21" s="45"/>
      <c r="AN21" s="45">
        <v>1</v>
      </c>
      <c r="AO21" s="45"/>
      <c r="AP21" s="45">
        <v>1</v>
      </c>
      <c r="AQ21" s="181"/>
      <c r="AR21" s="45">
        <v>1</v>
      </c>
      <c r="AS21" s="45"/>
      <c r="AT21" s="45"/>
      <c r="AU21" s="45"/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16"/>
      <c r="BF21" s="16">
        <f>SUM(E21:AV21)</f>
        <v>19</v>
      </c>
      <c r="BH21" s="2">
        <f t="shared" si="2"/>
        <v>9</v>
      </c>
    </row>
    <row r="22" spans="1:60" ht="12.75">
      <c r="A22" s="271"/>
      <c r="B22" s="257" t="s">
        <v>243</v>
      </c>
      <c r="C22" s="257" t="s">
        <v>36</v>
      </c>
      <c r="D22" s="13" t="s">
        <v>12</v>
      </c>
      <c r="E22" s="12">
        <v>3</v>
      </c>
      <c r="F22" s="12">
        <v>2</v>
      </c>
      <c r="G22" s="12">
        <v>3</v>
      </c>
      <c r="H22" s="12">
        <v>2</v>
      </c>
      <c r="I22" s="12">
        <v>3</v>
      </c>
      <c r="J22" s="12">
        <v>2</v>
      </c>
      <c r="K22" s="12">
        <v>3</v>
      </c>
      <c r="L22" s="12">
        <v>2</v>
      </c>
      <c r="M22" s="25">
        <v>3</v>
      </c>
      <c r="N22" s="45">
        <v>2</v>
      </c>
      <c r="O22" s="12">
        <v>3</v>
      </c>
      <c r="P22" s="12">
        <v>2</v>
      </c>
      <c r="Q22" s="12">
        <v>3</v>
      </c>
      <c r="R22" s="12">
        <v>3</v>
      </c>
      <c r="S22" s="12">
        <v>4</v>
      </c>
      <c r="T22" s="12">
        <v>3</v>
      </c>
      <c r="U22" s="12">
        <v>0</v>
      </c>
      <c r="V22" s="21">
        <v>0</v>
      </c>
      <c r="W22" s="21">
        <v>0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5"/>
      <c r="AU22" s="45"/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16">
        <f>SUM(E22:BD22)</f>
        <v>43</v>
      </c>
      <c r="BF22" s="16"/>
      <c r="BG22" s="2">
        <v>43</v>
      </c>
      <c r="BH22" s="2">
        <f t="shared" si="2"/>
        <v>43</v>
      </c>
    </row>
    <row r="23" spans="1:60" ht="12.75">
      <c r="A23" s="271"/>
      <c r="B23" s="258"/>
      <c r="C23" s="258"/>
      <c r="D23" s="13" t="s">
        <v>13</v>
      </c>
      <c r="E23" s="12">
        <v>1</v>
      </c>
      <c r="F23" s="12">
        <v>1</v>
      </c>
      <c r="G23" s="12">
        <v>2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25">
        <v>2</v>
      </c>
      <c r="N23" s="45">
        <v>1</v>
      </c>
      <c r="O23" s="12">
        <v>2</v>
      </c>
      <c r="P23" s="12">
        <v>1</v>
      </c>
      <c r="Q23" s="12">
        <v>2</v>
      </c>
      <c r="R23" s="12">
        <v>2</v>
      </c>
      <c r="S23" s="12">
        <v>1</v>
      </c>
      <c r="T23" s="12">
        <v>2</v>
      </c>
      <c r="U23" s="12">
        <v>0</v>
      </c>
      <c r="V23" s="21">
        <v>0</v>
      </c>
      <c r="W23" s="21">
        <v>0</v>
      </c>
      <c r="X23" s="44"/>
      <c r="Y23" s="44"/>
      <c r="Z23" s="44"/>
      <c r="AA23" s="44"/>
      <c r="AB23" s="44"/>
      <c r="AC23" s="44"/>
      <c r="AD23" s="44"/>
      <c r="AE23" s="44"/>
      <c r="AF23" s="44"/>
      <c r="AG23" s="45"/>
      <c r="AH23" s="45"/>
      <c r="AI23" s="45"/>
      <c r="AJ23" s="45"/>
      <c r="AK23" s="44"/>
      <c r="AL23" s="45"/>
      <c r="AM23" s="45"/>
      <c r="AN23" s="45"/>
      <c r="AO23" s="45"/>
      <c r="AP23" s="45"/>
      <c r="AQ23" s="181"/>
      <c r="AR23" s="45"/>
      <c r="AS23" s="45"/>
      <c r="AT23" s="45"/>
      <c r="AU23" s="45"/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16"/>
      <c r="BF23" s="16">
        <f>SUM(E23:AV23)</f>
        <v>22</v>
      </c>
      <c r="BH23" s="2">
        <f t="shared" si="2"/>
        <v>22</v>
      </c>
    </row>
    <row r="24" spans="1:60" ht="12.75">
      <c r="A24" s="271"/>
      <c r="B24" s="292" t="s">
        <v>234</v>
      </c>
      <c r="C24" s="257" t="s">
        <v>247</v>
      </c>
      <c r="D24" s="13" t="s">
        <v>12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45">
        <v>1</v>
      </c>
      <c r="O24" s="12">
        <v>1</v>
      </c>
      <c r="P24" s="12">
        <v>1</v>
      </c>
      <c r="Q24" s="12">
        <v>1</v>
      </c>
      <c r="R24" s="12"/>
      <c r="S24" s="12"/>
      <c r="T24" s="12"/>
      <c r="U24" s="12">
        <v>0</v>
      </c>
      <c r="V24" s="21">
        <v>0</v>
      </c>
      <c r="W24" s="21">
        <v>0</v>
      </c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16">
        <f>SUM(E24:BD24)</f>
        <v>13</v>
      </c>
      <c r="BF24" s="16"/>
      <c r="BG24" s="2">
        <v>13</v>
      </c>
      <c r="BH24" s="2">
        <f>SUM(E24:U24)</f>
        <v>13</v>
      </c>
    </row>
    <row r="25" spans="1:60" ht="12.75">
      <c r="A25" s="271"/>
      <c r="B25" s="293"/>
      <c r="C25" s="258"/>
      <c r="D25" s="13" t="s">
        <v>13</v>
      </c>
      <c r="E25" s="12">
        <v>1</v>
      </c>
      <c r="F25" s="12">
        <v>1</v>
      </c>
      <c r="G25" s="12"/>
      <c r="H25" s="12">
        <v>1</v>
      </c>
      <c r="I25" s="12"/>
      <c r="J25" s="12">
        <v>1</v>
      </c>
      <c r="K25" s="12"/>
      <c r="L25" s="12">
        <v>1</v>
      </c>
      <c r="M25" s="25"/>
      <c r="N25" s="45"/>
      <c r="O25" s="12"/>
      <c r="P25" s="12">
        <v>1</v>
      </c>
      <c r="Q25" s="12"/>
      <c r="R25" s="12"/>
      <c r="S25" s="12"/>
      <c r="T25" s="12"/>
      <c r="U25" s="12">
        <v>0</v>
      </c>
      <c r="V25" s="21">
        <v>0</v>
      </c>
      <c r="W25" s="21">
        <v>0</v>
      </c>
      <c r="X25" s="44"/>
      <c r="Y25" s="44"/>
      <c r="Z25" s="44"/>
      <c r="AA25" s="44"/>
      <c r="AB25" s="44"/>
      <c r="AC25" s="44"/>
      <c r="AD25" s="44"/>
      <c r="AE25" s="44"/>
      <c r="AF25" s="44"/>
      <c r="AG25" s="45"/>
      <c r="AH25" s="45"/>
      <c r="AI25" s="45"/>
      <c r="AJ25" s="44"/>
      <c r="AK25" s="45"/>
      <c r="AL25" s="182"/>
      <c r="AM25" s="45"/>
      <c r="AN25" s="45"/>
      <c r="AO25" s="45"/>
      <c r="AP25" s="181"/>
      <c r="AQ25" s="45"/>
      <c r="AR25" s="183"/>
      <c r="AS25" s="45"/>
      <c r="AT25" s="45"/>
      <c r="AU25" s="45"/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16"/>
      <c r="BF25" s="16">
        <f>SUM(E25:AV25)</f>
        <v>6</v>
      </c>
      <c r="BH25" s="2">
        <f>SUM(E25:U25)</f>
        <v>6</v>
      </c>
    </row>
    <row r="26" spans="1:60" ht="12.75">
      <c r="A26" s="271"/>
      <c r="B26" s="292" t="s">
        <v>238</v>
      </c>
      <c r="C26" s="257" t="s">
        <v>22</v>
      </c>
      <c r="D26" s="13" t="s">
        <v>12</v>
      </c>
      <c r="E26" s="12">
        <v>3</v>
      </c>
      <c r="F26" s="12">
        <v>3</v>
      </c>
      <c r="G26" s="12">
        <v>3</v>
      </c>
      <c r="H26" s="12">
        <v>3</v>
      </c>
      <c r="I26" s="12">
        <v>3</v>
      </c>
      <c r="J26" s="12">
        <v>3</v>
      </c>
      <c r="K26" s="12">
        <v>3</v>
      </c>
      <c r="L26" s="12">
        <v>3</v>
      </c>
      <c r="M26" s="25">
        <v>3</v>
      </c>
      <c r="N26" s="45">
        <v>3</v>
      </c>
      <c r="O26" s="12">
        <v>3</v>
      </c>
      <c r="P26" s="12">
        <v>3</v>
      </c>
      <c r="Q26" s="12">
        <v>3</v>
      </c>
      <c r="R26" s="12">
        <v>3</v>
      </c>
      <c r="S26" s="12">
        <v>3</v>
      </c>
      <c r="T26" s="12">
        <v>6</v>
      </c>
      <c r="U26" s="12">
        <v>0</v>
      </c>
      <c r="V26" s="21">
        <v>0</v>
      </c>
      <c r="W26" s="21">
        <v>0</v>
      </c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5"/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16">
        <f>SUM(E26:BD26)</f>
        <v>51</v>
      </c>
      <c r="BF26" s="16"/>
      <c r="BG26" s="2">
        <v>51</v>
      </c>
      <c r="BH26" s="2">
        <f t="shared" si="2"/>
        <v>51</v>
      </c>
    </row>
    <row r="27" spans="1:60" ht="12.75">
      <c r="A27" s="271"/>
      <c r="B27" s="293"/>
      <c r="C27" s="258"/>
      <c r="D27" s="13" t="s">
        <v>13</v>
      </c>
      <c r="E27" s="12">
        <v>1</v>
      </c>
      <c r="F27" s="12">
        <v>2</v>
      </c>
      <c r="G27" s="12">
        <v>1</v>
      </c>
      <c r="H27" s="12">
        <v>2</v>
      </c>
      <c r="I27" s="12">
        <v>2</v>
      </c>
      <c r="J27" s="12">
        <v>1</v>
      </c>
      <c r="K27" s="13">
        <v>2</v>
      </c>
      <c r="L27" s="13">
        <v>1</v>
      </c>
      <c r="M27" s="24">
        <v>2</v>
      </c>
      <c r="N27" s="44">
        <v>1</v>
      </c>
      <c r="O27" s="13">
        <v>2</v>
      </c>
      <c r="P27" s="13">
        <v>1</v>
      </c>
      <c r="Q27" s="13">
        <v>2</v>
      </c>
      <c r="R27" s="13">
        <v>2</v>
      </c>
      <c r="S27" s="13">
        <v>2</v>
      </c>
      <c r="T27" s="13"/>
      <c r="U27" s="12">
        <v>0</v>
      </c>
      <c r="V27" s="21">
        <v>0</v>
      </c>
      <c r="W27" s="21">
        <v>0</v>
      </c>
      <c r="X27" s="44"/>
      <c r="Y27" s="44"/>
      <c r="Z27" s="44"/>
      <c r="AA27" s="44"/>
      <c r="AB27" s="44"/>
      <c r="AC27" s="44"/>
      <c r="AD27" s="44"/>
      <c r="AE27" s="44"/>
      <c r="AF27" s="44"/>
      <c r="AG27" s="45"/>
      <c r="AH27" s="45"/>
      <c r="AI27" s="45"/>
      <c r="AJ27" s="45"/>
      <c r="AK27" s="44"/>
      <c r="AL27" s="45"/>
      <c r="AM27" s="45"/>
      <c r="AN27" s="45"/>
      <c r="AO27" s="45"/>
      <c r="AP27" s="45"/>
      <c r="AQ27" s="181"/>
      <c r="AR27" s="45"/>
      <c r="AS27" s="45"/>
      <c r="AT27" s="45"/>
      <c r="AU27" s="45"/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16"/>
      <c r="BF27" s="16">
        <f>SUM(E27:AV27)</f>
        <v>24</v>
      </c>
      <c r="BH27" s="2">
        <f t="shared" si="2"/>
        <v>24</v>
      </c>
    </row>
    <row r="28" spans="1:47" ht="12.75" hidden="1">
      <c r="A28" s="271"/>
      <c r="M28" s="2"/>
      <c r="AC28" s="2"/>
      <c r="AE28" s="2"/>
      <c r="AL28" s="2"/>
      <c r="AM28" s="2"/>
      <c r="AS28" s="2"/>
      <c r="AU28" s="2"/>
    </row>
    <row r="29" spans="1:47" ht="12.75" hidden="1">
      <c r="A29" s="271"/>
      <c r="M29" s="2"/>
      <c r="AC29" s="2"/>
      <c r="AE29" s="2"/>
      <c r="AL29" s="2"/>
      <c r="AM29" s="2"/>
      <c r="AS29" s="2"/>
      <c r="AU29" s="2"/>
    </row>
    <row r="30" spans="1:60" ht="12.75">
      <c r="A30" s="271"/>
      <c r="B30" s="332" t="s">
        <v>248</v>
      </c>
      <c r="C30" s="332" t="s">
        <v>40</v>
      </c>
      <c r="D30" s="13" t="s">
        <v>12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25">
        <v>1</v>
      </c>
      <c r="N30" s="45">
        <v>1</v>
      </c>
      <c r="O30" s="12">
        <v>1</v>
      </c>
      <c r="P30" s="12">
        <v>1</v>
      </c>
      <c r="Q30" s="12">
        <v>1</v>
      </c>
      <c r="R30" s="12">
        <v>2</v>
      </c>
      <c r="S30" s="12">
        <v>2</v>
      </c>
      <c r="T30" s="12"/>
      <c r="U30" s="12">
        <v>0</v>
      </c>
      <c r="V30" s="205">
        <v>0</v>
      </c>
      <c r="W30" s="205">
        <v>0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05">
        <v>0</v>
      </c>
      <c r="AW30" s="205">
        <v>0</v>
      </c>
      <c r="AX30" s="205">
        <v>0</v>
      </c>
      <c r="AY30" s="205">
        <v>0</v>
      </c>
      <c r="AZ30" s="205">
        <v>0</v>
      </c>
      <c r="BA30" s="205">
        <v>0</v>
      </c>
      <c r="BB30" s="205">
        <v>0</v>
      </c>
      <c r="BC30" s="205">
        <v>0</v>
      </c>
      <c r="BD30" s="205">
        <v>0</v>
      </c>
      <c r="BE30" s="204">
        <f>SUM(E30:BD30)</f>
        <v>17</v>
      </c>
      <c r="BF30" s="204"/>
      <c r="BH30" s="2">
        <v>17</v>
      </c>
    </row>
    <row r="31" spans="1:58" ht="12.75">
      <c r="A31" s="271"/>
      <c r="B31" s="332"/>
      <c r="C31" s="332"/>
      <c r="D31" s="13" t="s">
        <v>13</v>
      </c>
      <c r="E31" s="12">
        <v>1</v>
      </c>
      <c r="F31" s="12"/>
      <c r="G31" s="12">
        <v>1</v>
      </c>
      <c r="H31" s="12"/>
      <c r="I31" s="12"/>
      <c r="J31" s="12">
        <v>1</v>
      </c>
      <c r="K31" s="13"/>
      <c r="L31" s="13">
        <v>1</v>
      </c>
      <c r="M31" s="24"/>
      <c r="N31" s="44">
        <v>1</v>
      </c>
      <c r="O31" s="13"/>
      <c r="P31" s="13">
        <v>1</v>
      </c>
      <c r="Q31" s="13"/>
      <c r="R31" s="13">
        <v>1</v>
      </c>
      <c r="S31" s="13"/>
      <c r="T31" s="13">
        <v>1</v>
      </c>
      <c r="U31" s="12">
        <v>0</v>
      </c>
      <c r="V31" s="205">
        <v>0</v>
      </c>
      <c r="W31" s="205">
        <v>0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05">
        <v>0</v>
      </c>
      <c r="AW31" s="205">
        <v>0</v>
      </c>
      <c r="AX31" s="205">
        <v>0</v>
      </c>
      <c r="AY31" s="205">
        <v>0</v>
      </c>
      <c r="AZ31" s="205">
        <v>0</v>
      </c>
      <c r="BA31" s="205">
        <v>0</v>
      </c>
      <c r="BB31" s="205">
        <v>0</v>
      </c>
      <c r="BC31" s="205">
        <v>0</v>
      </c>
      <c r="BD31" s="205">
        <v>0</v>
      </c>
      <c r="BE31" s="204"/>
      <c r="BF31" s="204">
        <f>SUM(E31:BE31)</f>
        <v>8</v>
      </c>
    </row>
    <row r="32" spans="1:60" ht="12.75">
      <c r="A32" s="271"/>
      <c r="B32" s="292" t="s">
        <v>235</v>
      </c>
      <c r="C32" s="292" t="s">
        <v>37</v>
      </c>
      <c r="D32" s="13" t="s">
        <v>12</v>
      </c>
      <c r="E32" s="12">
        <v>5</v>
      </c>
      <c r="F32" s="12">
        <v>5</v>
      </c>
      <c r="G32" s="12">
        <v>5</v>
      </c>
      <c r="H32" s="12">
        <v>5</v>
      </c>
      <c r="I32" s="12">
        <v>5</v>
      </c>
      <c r="J32" s="12">
        <v>5</v>
      </c>
      <c r="K32" s="12">
        <v>5</v>
      </c>
      <c r="L32" s="12">
        <v>5</v>
      </c>
      <c r="M32" s="12">
        <v>5</v>
      </c>
      <c r="N32" s="45">
        <v>5</v>
      </c>
      <c r="O32" s="12">
        <v>5</v>
      </c>
      <c r="P32" s="12">
        <v>5</v>
      </c>
      <c r="Q32" s="12">
        <v>5</v>
      </c>
      <c r="R32" s="12">
        <v>5</v>
      </c>
      <c r="S32" s="12">
        <v>5</v>
      </c>
      <c r="T32" s="12">
        <v>5</v>
      </c>
      <c r="U32" s="12">
        <v>0</v>
      </c>
      <c r="V32" s="21">
        <v>0</v>
      </c>
      <c r="W32" s="21">
        <v>0</v>
      </c>
      <c r="X32" s="44">
        <v>3</v>
      </c>
      <c r="Y32" s="44">
        <v>3</v>
      </c>
      <c r="Z32" s="44">
        <v>3</v>
      </c>
      <c r="AA32" s="44">
        <v>3</v>
      </c>
      <c r="AB32" s="44">
        <v>3</v>
      </c>
      <c r="AC32" s="44">
        <v>3</v>
      </c>
      <c r="AD32" s="44">
        <v>3</v>
      </c>
      <c r="AE32" s="44">
        <v>3</v>
      </c>
      <c r="AF32" s="44">
        <v>3</v>
      </c>
      <c r="AG32" s="44">
        <v>3</v>
      </c>
      <c r="AH32" s="44">
        <v>3</v>
      </c>
      <c r="AI32" s="44">
        <v>3</v>
      </c>
      <c r="AJ32" s="44">
        <v>3</v>
      </c>
      <c r="AK32" s="44">
        <v>3</v>
      </c>
      <c r="AL32" s="44">
        <v>3</v>
      </c>
      <c r="AM32" s="44">
        <v>3</v>
      </c>
      <c r="AN32" s="44">
        <v>3</v>
      </c>
      <c r="AO32" s="44">
        <v>3</v>
      </c>
      <c r="AP32" s="44">
        <v>3</v>
      </c>
      <c r="AQ32" s="44">
        <v>3</v>
      </c>
      <c r="AR32" s="44">
        <v>3</v>
      </c>
      <c r="AS32" s="44">
        <v>3</v>
      </c>
      <c r="AT32" s="45">
        <v>3</v>
      </c>
      <c r="AU32" s="45"/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16">
        <f>SUM(E32:BD32)</f>
        <v>149</v>
      </c>
      <c r="BF32" s="16"/>
      <c r="BG32" s="2">
        <v>149</v>
      </c>
      <c r="BH32" s="2">
        <f t="shared" si="2"/>
        <v>80</v>
      </c>
    </row>
    <row r="33" spans="1:60" ht="12.75">
      <c r="A33" s="271"/>
      <c r="B33" s="293"/>
      <c r="C33" s="293"/>
      <c r="D33" s="13" t="s">
        <v>13</v>
      </c>
      <c r="E33" s="12">
        <v>2</v>
      </c>
      <c r="F33" s="12">
        <v>3</v>
      </c>
      <c r="G33" s="12">
        <v>2</v>
      </c>
      <c r="H33" s="12">
        <v>3</v>
      </c>
      <c r="I33" s="12">
        <v>2</v>
      </c>
      <c r="J33" s="12">
        <v>3</v>
      </c>
      <c r="K33" s="12">
        <v>2</v>
      </c>
      <c r="L33" s="12">
        <v>3</v>
      </c>
      <c r="M33" s="25">
        <v>2</v>
      </c>
      <c r="N33" s="45">
        <v>3</v>
      </c>
      <c r="O33" s="12">
        <v>2</v>
      </c>
      <c r="P33" s="12">
        <v>3</v>
      </c>
      <c r="Q33" s="12">
        <v>2</v>
      </c>
      <c r="R33" s="12">
        <v>3</v>
      </c>
      <c r="S33" s="12">
        <v>2</v>
      </c>
      <c r="T33" s="12">
        <v>3</v>
      </c>
      <c r="U33" s="12">
        <v>0</v>
      </c>
      <c r="V33" s="21">
        <v>0</v>
      </c>
      <c r="W33" s="21">
        <v>0</v>
      </c>
      <c r="X33" s="44">
        <v>2</v>
      </c>
      <c r="Y33" s="44">
        <v>1</v>
      </c>
      <c r="Z33" s="44">
        <v>2</v>
      </c>
      <c r="AA33" s="44">
        <v>1</v>
      </c>
      <c r="AB33" s="44">
        <v>1</v>
      </c>
      <c r="AC33" s="44">
        <v>1</v>
      </c>
      <c r="AD33" s="44">
        <v>2</v>
      </c>
      <c r="AE33" s="44">
        <v>1</v>
      </c>
      <c r="AF33" s="44">
        <v>2</v>
      </c>
      <c r="AG33" s="44">
        <v>1</v>
      </c>
      <c r="AH33" s="44">
        <v>2</v>
      </c>
      <c r="AI33" s="44">
        <v>2</v>
      </c>
      <c r="AJ33" s="44">
        <v>2</v>
      </c>
      <c r="AK33" s="44">
        <v>2</v>
      </c>
      <c r="AL33" s="44">
        <v>1</v>
      </c>
      <c r="AM33" s="44">
        <v>1</v>
      </c>
      <c r="AN33" s="44">
        <v>2</v>
      </c>
      <c r="AO33" s="44">
        <v>2</v>
      </c>
      <c r="AP33" s="44">
        <v>1</v>
      </c>
      <c r="AQ33" s="44">
        <v>2</v>
      </c>
      <c r="AR33" s="44">
        <v>1</v>
      </c>
      <c r="AS33" s="44">
        <v>1</v>
      </c>
      <c r="AT33" s="44">
        <v>2</v>
      </c>
      <c r="AU33" s="45"/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16"/>
      <c r="BF33" s="16">
        <f>SUM(E33:AV33)</f>
        <v>75</v>
      </c>
      <c r="BH33" s="2">
        <f t="shared" si="2"/>
        <v>40</v>
      </c>
    </row>
    <row r="34" spans="1:58" ht="12.75">
      <c r="A34" s="271"/>
      <c r="B34" s="292" t="s">
        <v>236</v>
      </c>
      <c r="C34" s="292" t="s">
        <v>144</v>
      </c>
      <c r="D34" s="13" t="s">
        <v>12</v>
      </c>
      <c r="E34" s="12"/>
      <c r="F34" s="12"/>
      <c r="G34" s="12"/>
      <c r="H34" s="12"/>
      <c r="I34" s="12"/>
      <c r="J34" s="12"/>
      <c r="K34" s="12"/>
      <c r="L34" s="12"/>
      <c r="M34" s="25"/>
      <c r="N34" s="45"/>
      <c r="O34" s="12"/>
      <c r="P34" s="12"/>
      <c r="Q34" s="12"/>
      <c r="R34" s="12"/>
      <c r="S34" s="12"/>
      <c r="T34" s="12"/>
      <c r="U34" s="12">
        <v>0</v>
      </c>
      <c r="V34" s="21"/>
      <c r="W34" s="21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5"/>
      <c r="AV34" s="21"/>
      <c r="AW34" s="21"/>
      <c r="AX34" s="21"/>
      <c r="AY34" s="21"/>
      <c r="AZ34" s="21"/>
      <c r="BA34" s="21"/>
      <c r="BB34" s="21"/>
      <c r="BC34" s="21">
        <v>0</v>
      </c>
      <c r="BD34" s="21"/>
      <c r="BE34" s="16"/>
      <c r="BF34" s="16"/>
    </row>
    <row r="35" spans="1:58" ht="12.75">
      <c r="A35" s="271"/>
      <c r="B35" s="293"/>
      <c r="C35" s="293"/>
      <c r="D35" s="13" t="s">
        <v>13</v>
      </c>
      <c r="E35" s="12"/>
      <c r="F35" s="12"/>
      <c r="G35" s="12"/>
      <c r="H35" s="12"/>
      <c r="I35" s="12"/>
      <c r="J35" s="12"/>
      <c r="K35" s="12"/>
      <c r="L35" s="12"/>
      <c r="M35" s="25"/>
      <c r="N35" s="45"/>
      <c r="O35" s="12"/>
      <c r="P35" s="12"/>
      <c r="Q35" s="12"/>
      <c r="R35" s="12"/>
      <c r="S35" s="12"/>
      <c r="T35" s="12"/>
      <c r="U35" s="12">
        <v>0</v>
      </c>
      <c r="V35" s="21"/>
      <c r="W35" s="21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5"/>
      <c r="AV35" s="21"/>
      <c r="AW35" s="21"/>
      <c r="AX35" s="21"/>
      <c r="AY35" s="21"/>
      <c r="AZ35" s="21"/>
      <c r="BA35" s="21"/>
      <c r="BB35" s="21"/>
      <c r="BC35" s="21">
        <v>0</v>
      </c>
      <c r="BD35" s="21"/>
      <c r="BE35" s="16"/>
      <c r="BF35" s="16"/>
    </row>
    <row r="36" spans="1:60" ht="12.75">
      <c r="A36" s="271"/>
      <c r="B36" s="292" t="s">
        <v>237</v>
      </c>
      <c r="C36" s="292" t="s">
        <v>39</v>
      </c>
      <c r="D36" s="13" t="s">
        <v>12</v>
      </c>
      <c r="E36" s="12">
        <v>3</v>
      </c>
      <c r="F36" s="12">
        <v>3</v>
      </c>
      <c r="G36" s="12">
        <v>3</v>
      </c>
      <c r="H36" s="12">
        <v>3</v>
      </c>
      <c r="I36" s="12">
        <v>3</v>
      </c>
      <c r="J36" s="12">
        <v>3</v>
      </c>
      <c r="K36" s="12">
        <v>3</v>
      </c>
      <c r="L36" s="12">
        <v>3</v>
      </c>
      <c r="M36" s="12">
        <v>3</v>
      </c>
      <c r="N36" s="45">
        <v>3</v>
      </c>
      <c r="O36" s="12">
        <v>3</v>
      </c>
      <c r="P36" s="12">
        <v>3</v>
      </c>
      <c r="Q36" s="12">
        <v>3</v>
      </c>
      <c r="R36" s="12">
        <v>3</v>
      </c>
      <c r="S36" s="12">
        <v>3</v>
      </c>
      <c r="T36" s="12">
        <v>3</v>
      </c>
      <c r="U36" s="12">
        <v>0</v>
      </c>
      <c r="V36" s="21">
        <v>0</v>
      </c>
      <c r="W36" s="21">
        <v>0</v>
      </c>
      <c r="X36" s="45">
        <v>3</v>
      </c>
      <c r="Y36" s="45">
        <v>3</v>
      </c>
      <c r="Z36" s="45">
        <v>3</v>
      </c>
      <c r="AA36" s="45">
        <v>3</v>
      </c>
      <c r="AB36" s="45">
        <v>3</v>
      </c>
      <c r="AC36" s="45">
        <v>3</v>
      </c>
      <c r="AD36" s="45">
        <v>3</v>
      </c>
      <c r="AE36" s="45">
        <v>3</v>
      </c>
      <c r="AF36" s="45">
        <v>3</v>
      </c>
      <c r="AG36" s="45">
        <v>3</v>
      </c>
      <c r="AH36" s="45">
        <v>3</v>
      </c>
      <c r="AI36" s="45">
        <v>3</v>
      </c>
      <c r="AJ36" s="45">
        <v>3</v>
      </c>
      <c r="AK36" s="45">
        <v>3</v>
      </c>
      <c r="AL36" s="45">
        <v>3</v>
      </c>
      <c r="AM36" s="45">
        <v>3</v>
      </c>
      <c r="AN36" s="45">
        <v>3</v>
      </c>
      <c r="AO36" s="45">
        <v>3</v>
      </c>
      <c r="AP36" s="45">
        <v>3</v>
      </c>
      <c r="AQ36" s="45">
        <v>3</v>
      </c>
      <c r="AR36" s="45">
        <v>3</v>
      </c>
      <c r="AS36" s="45">
        <v>3</v>
      </c>
      <c r="AT36" s="45">
        <v>3</v>
      </c>
      <c r="AU36" s="45"/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16">
        <f>SUM(E36:BD36)</f>
        <v>117</v>
      </c>
      <c r="BF36" s="16"/>
      <c r="BG36" s="2">
        <v>117</v>
      </c>
      <c r="BH36" s="2">
        <f t="shared" si="2"/>
        <v>48</v>
      </c>
    </row>
    <row r="37" spans="1:60" ht="12.75">
      <c r="A37" s="271"/>
      <c r="B37" s="293"/>
      <c r="C37" s="293"/>
      <c r="D37" s="13" t="s">
        <v>13</v>
      </c>
      <c r="E37" s="12">
        <v>2</v>
      </c>
      <c r="F37" s="12">
        <v>1</v>
      </c>
      <c r="G37" s="12">
        <v>1</v>
      </c>
      <c r="H37" s="12">
        <v>1</v>
      </c>
      <c r="I37" s="12">
        <v>2</v>
      </c>
      <c r="J37" s="12">
        <v>1</v>
      </c>
      <c r="K37" s="12">
        <v>2</v>
      </c>
      <c r="L37" s="12">
        <v>1</v>
      </c>
      <c r="M37" s="12">
        <v>2</v>
      </c>
      <c r="N37" s="44">
        <v>1</v>
      </c>
      <c r="O37" s="13">
        <v>1</v>
      </c>
      <c r="P37" s="13">
        <v>2</v>
      </c>
      <c r="Q37" s="13">
        <v>1</v>
      </c>
      <c r="R37" s="13">
        <v>2</v>
      </c>
      <c r="S37" s="13">
        <v>2</v>
      </c>
      <c r="T37" s="13">
        <v>1</v>
      </c>
      <c r="U37" s="12">
        <v>0</v>
      </c>
      <c r="V37" s="21">
        <v>0</v>
      </c>
      <c r="W37" s="21">
        <v>0</v>
      </c>
      <c r="X37" s="44">
        <v>2</v>
      </c>
      <c r="Y37" s="44">
        <v>1</v>
      </c>
      <c r="Z37" s="44">
        <v>2</v>
      </c>
      <c r="AA37" s="44">
        <v>1</v>
      </c>
      <c r="AB37" s="44">
        <v>2</v>
      </c>
      <c r="AC37" s="44">
        <v>1</v>
      </c>
      <c r="AD37" s="44">
        <v>1</v>
      </c>
      <c r="AE37" s="44">
        <v>2</v>
      </c>
      <c r="AF37" s="44">
        <v>1</v>
      </c>
      <c r="AG37" s="44">
        <v>1</v>
      </c>
      <c r="AH37" s="44">
        <v>2</v>
      </c>
      <c r="AI37" s="44">
        <v>1</v>
      </c>
      <c r="AJ37" s="44">
        <v>1</v>
      </c>
      <c r="AK37" s="44">
        <v>2</v>
      </c>
      <c r="AL37" s="44">
        <v>1</v>
      </c>
      <c r="AM37" s="45">
        <v>1</v>
      </c>
      <c r="AN37" s="45">
        <v>2</v>
      </c>
      <c r="AO37" s="45">
        <v>2</v>
      </c>
      <c r="AP37" s="45">
        <v>2</v>
      </c>
      <c r="AQ37" s="45">
        <v>2</v>
      </c>
      <c r="AR37" s="45">
        <v>2</v>
      </c>
      <c r="AS37" s="45">
        <v>1</v>
      </c>
      <c r="AT37" s="45">
        <v>2</v>
      </c>
      <c r="AU37" s="45"/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16"/>
      <c r="BF37" s="16">
        <f>SUM(E37:AV37)</f>
        <v>58</v>
      </c>
      <c r="BH37" s="2">
        <f t="shared" si="2"/>
        <v>23</v>
      </c>
    </row>
    <row r="38" spans="1:60" ht="12.75">
      <c r="A38" s="271"/>
      <c r="B38" s="335" t="s">
        <v>14</v>
      </c>
      <c r="C38" s="31" t="s">
        <v>15</v>
      </c>
      <c r="D38" s="15" t="s">
        <v>12</v>
      </c>
      <c r="E38" s="16">
        <f>E40+E46</f>
        <v>2</v>
      </c>
      <c r="F38" s="16">
        <f aca="true" t="shared" si="3" ref="F38:U38">F40+F46</f>
        <v>2</v>
      </c>
      <c r="G38" s="16">
        <f t="shared" si="3"/>
        <v>2</v>
      </c>
      <c r="H38" s="16">
        <f t="shared" si="3"/>
        <v>2</v>
      </c>
      <c r="I38" s="16">
        <f t="shared" si="3"/>
        <v>2</v>
      </c>
      <c r="J38" s="16">
        <f t="shared" si="3"/>
        <v>2</v>
      </c>
      <c r="K38" s="16">
        <f t="shared" si="3"/>
        <v>2</v>
      </c>
      <c r="L38" s="16">
        <f t="shared" si="3"/>
        <v>2</v>
      </c>
      <c r="M38" s="16">
        <f t="shared" si="3"/>
        <v>2</v>
      </c>
      <c r="N38" s="16">
        <f t="shared" si="3"/>
        <v>2</v>
      </c>
      <c r="O38" s="16">
        <f t="shared" si="3"/>
        <v>2</v>
      </c>
      <c r="P38" s="16">
        <f t="shared" si="3"/>
        <v>2</v>
      </c>
      <c r="Q38" s="16">
        <f t="shared" si="3"/>
        <v>2</v>
      </c>
      <c r="R38" s="16">
        <f t="shared" si="3"/>
        <v>2</v>
      </c>
      <c r="S38" s="16">
        <f t="shared" si="3"/>
        <v>2</v>
      </c>
      <c r="T38" s="16">
        <f t="shared" si="3"/>
        <v>2</v>
      </c>
      <c r="U38" s="16">
        <f t="shared" si="3"/>
        <v>0</v>
      </c>
      <c r="V38" s="21">
        <v>0</v>
      </c>
      <c r="W38" s="21">
        <v>0</v>
      </c>
      <c r="X38" s="16">
        <f aca="true" t="shared" si="4" ref="X38:AT38">X40+X46+X48</f>
        <v>9</v>
      </c>
      <c r="Y38" s="16">
        <f t="shared" si="4"/>
        <v>6</v>
      </c>
      <c r="Z38" s="16">
        <f t="shared" si="4"/>
        <v>9</v>
      </c>
      <c r="AA38" s="16">
        <f t="shared" si="4"/>
        <v>6</v>
      </c>
      <c r="AB38" s="16">
        <f t="shared" si="4"/>
        <v>9</v>
      </c>
      <c r="AC38" s="16">
        <f t="shared" si="4"/>
        <v>6</v>
      </c>
      <c r="AD38" s="16">
        <f t="shared" si="4"/>
        <v>9</v>
      </c>
      <c r="AE38" s="16">
        <f t="shared" si="4"/>
        <v>6</v>
      </c>
      <c r="AF38" s="16">
        <f t="shared" si="4"/>
        <v>9</v>
      </c>
      <c r="AG38" s="16">
        <f t="shared" si="4"/>
        <v>6</v>
      </c>
      <c r="AH38" s="16">
        <f t="shared" si="4"/>
        <v>9</v>
      </c>
      <c r="AI38" s="16">
        <f t="shared" si="4"/>
        <v>6</v>
      </c>
      <c r="AJ38" s="16">
        <f t="shared" si="4"/>
        <v>9</v>
      </c>
      <c r="AK38" s="16">
        <f t="shared" si="4"/>
        <v>6</v>
      </c>
      <c r="AL38" s="16">
        <f t="shared" si="4"/>
        <v>9</v>
      </c>
      <c r="AM38" s="16">
        <f t="shared" si="4"/>
        <v>6</v>
      </c>
      <c r="AN38" s="16">
        <f t="shared" si="4"/>
        <v>8</v>
      </c>
      <c r="AO38" s="16">
        <f t="shared" si="4"/>
        <v>6</v>
      </c>
      <c r="AP38" s="16">
        <f t="shared" si="4"/>
        <v>6</v>
      </c>
      <c r="AQ38" s="16">
        <f t="shared" si="4"/>
        <v>1</v>
      </c>
      <c r="AR38" s="16">
        <f t="shared" si="4"/>
        <v>4</v>
      </c>
      <c r="AS38" s="16">
        <f t="shared" si="4"/>
        <v>1</v>
      </c>
      <c r="AT38" s="16">
        <f t="shared" si="4"/>
        <v>0</v>
      </c>
      <c r="AU38" s="16"/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16">
        <f>SUM(E38:BD38)</f>
        <v>178</v>
      </c>
      <c r="BF38" s="16"/>
      <c r="BH38" s="2">
        <f t="shared" si="2"/>
        <v>32</v>
      </c>
    </row>
    <row r="39" spans="1:60" ht="12.75">
      <c r="A39" s="271"/>
      <c r="B39" s="335"/>
      <c r="C39" s="32"/>
      <c r="D39" s="15" t="s">
        <v>13</v>
      </c>
      <c r="E39" s="16">
        <f aca="true" t="shared" si="5" ref="E39:U39">E41+E47</f>
        <v>1</v>
      </c>
      <c r="F39" s="16">
        <f t="shared" si="5"/>
        <v>0</v>
      </c>
      <c r="G39" s="16">
        <f t="shared" si="5"/>
        <v>1</v>
      </c>
      <c r="H39" s="16">
        <f t="shared" si="5"/>
        <v>0</v>
      </c>
      <c r="I39" s="16">
        <f t="shared" si="5"/>
        <v>1</v>
      </c>
      <c r="J39" s="16">
        <f t="shared" si="5"/>
        <v>0</v>
      </c>
      <c r="K39" s="16">
        <f t="shared" si="5"/>
        <v>1</v>
      </c>
      <c r="L39" s="16">
        <f t="shared" si="5"/>
        <v>0</v>
      </c>
      <c r="M39" s="16">
        <f t="shared" si="5"/>
        <v>1</v>
      </c>
      <c r="N39" s="16">
        <f t="shared" si="5"/>
        <v>0</v>
      </c>
      <c r="O39" s="16">
        <f t="shared" si="5"/>
        <v>1</v>
      </c>
      <c r="P39" s="16">
        <f t="shared" si="5"/>
        <v>0</v>
      </c>
      <c r="Q39" s="16">
        <f t="shared" si="5"/>
        <v>1</v>
      </c>
      <c r="R39" s="16">
        <f t="shared" si="5"/>
        <v>0</v>
      </c>
      <c r="S39" s="16">
        <f t="shared" si="5"/>
        <v>1</v>
      </c>
      <c r="T39" s="16">
        <f t="shared" si="5"/>
        <v>1</v>
      </c>
      <c r="U39" s="16">
        <f t="shared" si="5"/>
        <v>0</v>
      </c>
      <c r="V39" s="21">
        <v>0</v>
      </c>
      <c r="W39" s="21">
        <v>0</v>
      </c>
      <c r="X39" s="16">
        <f aca="true" t="shared" si="6" ref="X39:AT39">X41+X47+X49</f>
        <v>4</v>
      </c>
      <c r="Y39" s="16">
        <f t="shared" si="6"/>
        <v>3</v>
      </c>
      <c r="Z39" s="16">
        <f t="shared" si="6"/>
        <v>5</v>
      </c>
      <c r="AA39" s="16">
        <f t="shared" si="6"/>
        <v>4</v>
      </c>
      <c r="AB39" s="16">
        <f t="shared" si="6"/>
        <v>4</v>
      </c>
      <c r="AC39" s="16">
        <f t="shared" si="6"/>
        <v>4</v>
      </c>
      <c r="AD39" s="16">
        <f t="shared" si="6"/>
        <v>4</v>
      </c>
      <c r="AE39" s="16">
        <f t="shared" si="6"/>
        <v>3</v>
      </c>
      <c r="AF39" s="16">
        <f t="shared" si="6"/>
        <v>5</v>
      </c>
      <c r="AG39" s="16">
        <f t="shared" si="6"/>
        <v>4</v>
      </c>
      <c r="AH39" s="16">
        <f t="shared" si="6"/>
        <v>5</v>
      </c>
      <c r="AI39" s="16">
        <f t="shared" si="6"/>
        <v>4</v>
      </c>
      <c r="AJ39" s="16">
        <f t="shared" si="6"/>
        <v>4</v>
      </c>
      <c r="AK39" s="16">
        <f t="shared" si="6"/>
        <v>5</v>
      </c>
      <c r="AL39" s="16">
        <f t="shared" si="6"/>
        <v>4</v>
      </c>
      <c r="AM39" s="16">
        <f t="shared" si="6"/>
        <v>4</v>
      </c>
      <c r="AN39" s="16">
        <f t="shared" si="6"/>
        <v>3</v>
      </c>
      <c r="AO39" s="16">
        <f t="shared" si="6"/>
        <v>4</v>
      </c>
      <c r="AP39" s="16">
        <f t="shared" si="6"/>
        <v>3</v>
      </c>
      <c r="AQ39" s="16">
        <f t="shared" si="6"/>
        <v>1</v>
      </c>
      <c r="AR39" s="16">
        <f t="shared" si="6"/>
        <v>2</v>
      </c>
      <c r="AS39" s="16">
        <f t="shared" si="6"/>
        <v>1</v>
      </c>
      <c r="AT39" s="16">
        <f t="shared" si="6"/>
        <v>0</v>
      </c>
      <c r="AU39" s="16"/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16"/>
      <c r="BF39" s="16">
        <f>SUM(E39:AV39)</f>
        <v>89</v>
      </c>
      <c r="BH39" s="2">
        <f t="shared" si="2"/>
        <v>9</v>
      </c>
    </row>
    <row r="40" spans="1:60" ht="14.25" customHeight="1">
      <c r="A40" s="271"/>
      <c r="B40" s="298" t="s">
        <v>90</v>
      </c>
      <c r="C40" s="298" t="s">
        <v>41</v>
      </c>
      <c r="D40" s="13" t="s">
        <v>12</v>
      </c>
      <c r="E40" s="12">
        <v>2</v>
      </c>
      <c r="F40" s="12">
        <v>2</v>
      </c>
      <c r="G40" s="12">
        <v>2</v>
      </c>
      <c r="H40" s="12">
        <v>2</v>
      </c>
      <c r="I40" s="12">
        <v>2</v>
      </c>
      <c r="J40" s="12">
        <v>2</v>
      </c>
      <c r="K40" s="12">
        <v>2</v>
      </c>
      <c r="L40" s="12">
        <v>2</v>
      </c>
      <c r="M40" s="12">
        <v>2</v>
      </c>
      <c r="N40" s="44">
        <v>2</v>
      </c>
      <c r="O40" s="13">
        <v>2</v>
      </c>
      <c r="P40" s="13">
        <v>2</v>
      </c>
      <c r="Q40" s="13">
        <v>2</v>
      </c>
      <c r="R40" s="13">
        <v>2</v>
      </c>
      <c r="S40" s="13">
        <v>2</v>
      </c>
      <c r="T40" s="13">
        <v>2</v>
      </c>
      <c r="U40" s="13">
        <v>0</v>
      </c>
      <c r="V40" s="21">
        <v>0</v>
      </c>
      <c r="W40" s="21">
        <v>0</v>
      </c>
      <c r="X40" s="44">
        <v>5</v>
      </c>
      <c r="Y40" s="44">
        <v>5</v>
      </c>
      <c r="Z40" s="44">
        <v>5</v>
      </c>
      <c r="AA40" s="44">
        <v>5</v>
      </c>
      <c r="AB40" s="44">
        <v>5</v>
      </c>
      <c r="AC40" s="44">
        <v>5</v>
      </c>
      <c r="AD40" s="44">
        <v>5</v>
      </c>
      <c r="AE40" s="44">
        <v>5</v>
      </c>
      <c r="AF40" s="44">
        <v>5</v>
      </c>
      <c r="AG40" s="44">
        <v>5</v>
      </c>
      <c r="AH40" s="44">
        <v>5</v>
      </c>
      <c r="AI40" s="44">
        <v>5</v>
      </c>
      <c r="AJ40" s="44">
        <v>5</v>
      </c>
      <c r="AK40" s="44">
        <v>5</v>
      </c>
      <c r="AL40" s="44">
        <v>5</v>
      </c>
      <c r="AM40" s="44">
        <v>5</v>
      </c>
      <c r="AN40" s="44">
        <v>5</v>
      </c>
      <c r="AO40" s="44">
        <v>5</v>
      </c>
      <c r="AP40" s="44">
        <v>2</v>
      </c>
      <c r="AQ40" s="44"/>
      <c r="AR40" s="44"/>
      <c r="AS40" s="44"/>
      <c r="AT40" s="44"/>
      <c r="AU40" s="45"/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16">
        <f>SUM(E40:BD40)</f>
        <v>124</v>
      </c>
      <c r="BF40" s="16"/>
      <c r="BG40" s="2">
        <v>124</v>
      </c>
      <c r="BH40" s="2">
        <f t="shared" si="2"/>
        <v>32</v>
      </c>
    </row>
    <row r="41" spans="1:60" ht="12.75">
      <c r="A41" s="271"/>
      <c r="B41" s="298"/>
      <c r="C41" s="298"/>
      <c r="D41" s="13" t="s">
        <v>13</v>
      </c>
      <c r="E41" s="12">
        <v>1</v>
      </c>
      <c r="F41" s="12"/>
      <c r="G41" s="12">
        <v>1</v>
      </c>
      <c r="H41" s="12"/>
      <c r="I41" s="12">
        <v>1</v>
      </c>
      <c r="J41" s="12"/>
      <c r="K41" s="12">
        <v>1</v>
      </c>
      <c r="L41" s="12"/>
      <c r="M41" s="12">
        <v>1</v>
      </c>
      <c r="N41" s="45"/>
      <c r="O41" s="12">
        <v>1</v>
      </c>
      <c r="P41" s="12"/>
      <c r="Q41" s="12">
        <v>1</v>
      </c>
      <c r="R41" s="12"/>
      <c r="S41" s="12">
        <v>1</v>
      </c>
      <c r="T41" s="12">
        <v>1</v>
      </c>
      <c r="U41" s="13">
        <v>0</v>
      </c>
      <c r="V41" s="21">
        <v>0</v>
      </c>
      <c r="W41" s="21">
        <v>0</v>
      </c>
      <c r="X41" s="44">
        <v>2</v>
      </c>
      <c r="Y41" s="44">
        <v>3</v>
      </c>
      <c r="Z41" s="44">
        <v>3</v>
      </c>
      <c r="AA41" s="44">
        <v>3</v>
      </c>
      <c r="AB41" s="44">
        <v>3</v>
      </c>
      <c r="AC41" s="44">
        <v>3</v>
      </c>
      <c r="AD41" s="44">
        <v>3</v>
      </c>
      <c r="AE41" s="44">
        <v>3</v>
      </c>
      <c r="AF41" s="44">
        <v>3</v>
      </c>
      <c r="AG41" s="44">
        <v>3</v>
      </c>
      <c r="AH41" s="44">
        <v>3</v>
      </c>
      <c r="AI41" s="44">
        <v>3</v>
      </c>
      <c r="AJ41" s="44">
        <v>3</v>
      </c>
      <c r="AK41" s="44">
        <v>4</v>
      </c>
      <c r="AL41" s="44">
        <v>2</v>
      </c>
      <c r="AM41" s="44">
        <v>3</v>
      </c>
      <c r="AN41" s="44">
        <v>2</v>
      </c>
      <c r="AO41" s="44">
        <v>3</v>
      </c>
      <c r="AP41" s="45">
        <v>1</v>
      </c>
      <c r="AQ41" s="181"/>
      <c r="AR41" s="45"/>
      <c r="AS41" s="45"/>
      <c r="AT41" s="45"/>
      <c r="AU41" s="45"/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16"/>
      <c r="BF41" s="16">
        <f>SUM(E41:AV41)</f>
        <v>62</v>
      </c>
      <c r="BH41" s="2">
        <f t="shared" si="2"/>
        <v>9</v>
      </c>
    </row>
    <row r="42" spans="1:60" ht="12.75" customHeight="1" hidden="1">
      <c r="A42" s="271"/>
      <c r="B42" s="334" t="s">
        <v>42</v>
      </c>
      <c r="C42" s="297" t="s">
        <v>43</v>
      </c>
      <c r="D42" s="13" t="s">
        <v>12</v>
      </c>
      <c r="E42" s="12"/>
      <c r="F42" s="12"/>
      <c r="G42" s="12"/>
      <c r="H42" s="12"/>
      <c r="I42" s="12"/>
      <c r="J42" s="12"/>
      <c r="K42" s="13"/>
      <c r="L42" s="13"/>
      <c r="M42" s="24"/>
      <c r="N42" s="44"/>
      <c r="O42" s="13"/>
      <c r="P42" s="13"/>
      <c r="Q42" s="13"/>
      <c r="R42" s="13"/>
      <c r="S42" s="13"/>
      <c r="T42" s="13"/>
      <c r="U42" s="13">
        <v>0</v>
      </c>
      <c r="V42" s="21">
        <v>0</v>
      </c>
      <c r="W42" s="21">
        <v>0</v>
      </c>
      <c r="X42" s="44"/>
      <c r="Y42" s="44"/>
      <c r="Z42" s="44"/>
      <c r="AA42" s="44"/>
      <c r="AB42" s="44"/>
      <c r="AC42" s="44"/>
      <c r="AD42" s="44"/>
      <c r="AE42" s="44"/>
      <c r="AF42" s="44"/>
      <c r="AG42" s="45"/>
      <c r="AH42" s="45"/>
      <c r="AI42" s="45"/>
      <c r="AJ42" s="45"/>
      <c r="AK42" s="44"/>
      <c r="AL42" s="45"/>
      <c r="AM42" s="45"/>
      <c r="AN42" s="45"/>
      <c r="AO42" s="45"/>
      <c r="AP42" s="45"/>
      <c r="AQ42" s="181"/>
      <c r="AR42" s="45"/>
      <c r="AS42" s="45"/>
      <c r="AT42" s="45"/>
      <c r="AU42" s="45"/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16">
        <f>SUM(E42:BD42)</f>
        <v>0</v>
      </c>
      <c r="BF42" s="16">
        <f aca="true" t="shared" si="7" ref="BF42:BF53">SUM(E42:AV42)</f>
        <v>0</v>
      </c>
      <c r="BH42" s="2">
        <f t="shared" si="2"/>
        <v>0</v>
      </c>
    </row>
    <row r="43" spans="1:60" ht="12.75" customHeight="1" hidden="1">
      <c r="A43" s="271"/>
      <c r="B43" s="334"/>
      <c r="C43" s="297"/>
      <c r="D43" s="13" t="s">
        <v>13</v>
      </c>
      <c r="E43" s="12"/>
      <c r="F43" s="12"/>
      <c r="G43" s="12"/>
      <c r="H43" s="12"/>
      <c r="I43" s="12"/>
      <c r="J43" s="12"/>
      <c r="K43" s="13"/>
      <c r="L43" s="13"/>
      <c r="M43" s="24"/>
      <c r="N43" s="44"/>
      <c r="O43" s="13"/>
      <c r="P43" s="13"/>
      <c r="Q43" s="13"/>
      <c r="R43" s="13"/>
      <c r="S43" s="13"/>
      <c r="T43" s="13"/>
      <c r="U43" s="13">
        <v>0</v>
      </c>
      <c r="V43" s="21">
        <v>0</v>
      </c>
      <c r="W43" s="21">
        <v>0</v>
      </c>
      <c r="X43" s="44"/>
      <c r="Y43" s="44"/>
      <c r="Z43" s="44"/>
      <c r="AA43" s="44"/>
      <c r="AB43" s="44"/>
      <c r="AC43" s="44"/>
      <c r="AD43" s="44"/>
      <c r="AE43" s="44"/>
      <c r="AF43" s="44"/>
      <c r="AG43" s="45"/>
      <c r="AH43" s="45"/>
      <c r="AI43" s="45"/>
      <c r="AJ43" s="45"/>
      <c r="AK43" s="44"/>
      <c r="AL43" s="45"/>
      <c r="AM43" s="45"/>
      <c r="AN43" s="45"/>
      <c r="AO43" s="45"/>
      <c r="AP43" s="45"/>
      <c r="AQ43" s="181"/>
      <c r="AR43" s="45"/>
      <c r="AS43" s="45"/>
      <c r="AT43" s="45"/>
      <c r="AU43" s="45"/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16">
        <f>SUM(E43:BD43)</f>
        <v>0</v>
      </c>
      <c r="BF43" s="16">
        <f t="shared" si="7"/>
        <v>0</v>
      </c>
      <c r="BH43" s="2">
        <f t="shared" si="2"/>
        <v>0</v>
      </c>
    </row>
    <row r="44" spans="1:60" ht="25.5" customHeight="1" hidden="1">
      <c r="A44" s="271"/>
      <c r="B44" s="334" t="s">
        <v>44</v>
      </c>
      <c r="C44" s="297" t="s">
        <v>45</v>
      </c>
      <c r="D44" s="13" t="s">
        <v>12</v>
      </c>
      <c r="E44" s="12"/>
      <c r="F44" s="12"/>
      <c r="G44" s="12"/>
      <c r="H44" s="12"/>
      <c r="I44" s="12"/>
      <c r="J44" s="12"/>
      <c r="K44" s="13"/>
      <c r="L44" s="13"/>
      <c r="M44" s="24"/>
      <c r="N44" s="44"/>
      <c r="O44" s="13"/>
      <c r="P44" s="13"/>
      <c r="Q44" s="13"/>
      <c r="R44" s="13"/>
      <c r="S44" s="13"/>
      <c r="T44" s="13"/>
      <c r="U44" s="13">
        <v>0</v>
      </c>
      <c r="V44" s="21">
        <v>0</v>
      </c>
      <c r="W44" s="21">
        <v>0</v>
      </c>
      <c r="X44" s="44"/>
      <c r="Y44" s="44"/>
      <c r="Z44" s="44"/>
      <c r="AA44" s="44"/>
      <c r="AB44" s="44"/>
      <c r="AC44" s="44"/>
      <c r="AD44" s="44"/>
      <c r="AE44" s="44"/>
      <c r="AF44" s="44"/>
      <c r="AG44" s="45"/>
      <c r="AH44" s="45"/>
      <c r="AI44" s="45"/>
      <c r="AJ44" s="45"/>
      <c r="AK44" s="44"/>
      <c r="AL44" s="45"/>
      <c r="AM44" s="45"/>
      <c r="AN44" s="45"/>
      <c r="AO44" s="45"/>
      <c r="AP44" s="45"/>
      <c r="AQ44" s="181"/>
      <c r="AR44" s="45"/>
      <c r="AS44" s="45"/>
      <c r="AT44" s="45"/>
      <c r="AU44" s="45"/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16">
        <f>SUM(E44:BD44)</f>
        <v>0</v>
      </c>
      <c r="BF44" s="16">
        <f t="shared" si="7"/>
        <v>0</v>
      </c>
      <c r="BH44" s="2">
        <f t="shared" si="2"/>
        <v>0</v>
      </c>
    </row>
    <row r="45" spans="1:60" ht="12.75" customHeight="1" hidden="1">
      <c r="A45" s="271"/>
      <c r="B45" s="334"/>
      <c r="C45" s="297"/>
      <c r="D45" s="13" t="s">
        <v>13</v>
      </c>
      <c r="E45" s="12"/>
      <c r="F45" s="12"/>
      <c r="G45" s="12"/>
      <c r="H45" s="12"/>
      <c r="I45" s="12"/>
      <c r="J45" s="12"/>
      <c r="K45" s="13"/>
      <c r="L45" s="13"/>
      <c r="M45" s="24"/>
      <c r="N45" s="44"/>
      <c r="O45" s="13"/>
      <c r="P45" s="13"/>
      <c r="Q45" s="13"/>
      <c r="R45" s="13"/>
      <c r="S45" s="13"/>
      <c r="T45" s="13"/>
      <c r="U45" s="13">
        <v>0</v>
      </c>
      <c r="V45" s="21">
        <v>0</v>
      </c>
      <c r="W45" s="21">
        <v>0</v>
      </c>
      <c r="X45" s="44"/>
      <c r="Y45" s="44"/>
      <c r="Z45" s="44"/>
      <c r="AA45" s="44"/>
      <c r="AB45" s="44"/>
      <c r="AC45" s="44"/>
      <c r="AD45" s="44"/>
      <c r="AE45" s="44"/>
      <c r="AF45" s="44"/>
      <c r="AG45" s="45"/>
      <c r="AH45" s="45"/>
      <c r="AI45" s="45"/>
      <c r="AJ45" s="45"/>
      <c r="AK45" s="44"/>
      <c r="AL45" s="45"/>
      <c r="AM45" s="45"/>
      <c r="AN45" s="45"/>
      <c r="AO45" s="45"/>
      <c r="AP45" s="45"/>
      <c r="AQ45" s="181"/>
      <c r="AR45" s="45"/>
      <c r="AS45" s="45"/>
      <c r="AT45" s="45"/>
      <c r="AU45" s="45"/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16">
        <f>SUM(E45:BD45)</f>
        <v>0</v>
      </c>
      <c r="BF45" s="16">
        <f t="shared" si="7"/>
        <v>0</v>
      </c>
      <c r="BH45" s="2">
        <f t="shared" si="2"/>
        <v>0</v>
      </c>
    </row>
    <row r="46" spans="1:60" ht="12.75" customHeight="1">
      <c r="A46" s="271"/>
      <c r="B46" s="334" t="s">
        <v>109</v>
      </c>
      <c r="C46" s="297" t="s">
        <v>43</v>
      </c>
      <c r="D46" s="13" t="s">
        <v>12</v>
      </c>
      <c r="E46" s="12"/>
      <c r="F46" s="12"/>
      <c r="G46" s="12"/>
      <c r="H46" s="12"/>
      <c r="I46" s="12"/>
      <c r="J46" s="12"/>
      <c r="K46" s="12"/>
      <c r="L46" s="12"/>
      <c r="M46" s="25"/>
      <c r="N46" s="45"/>
      <c r="O46" s="12"/>
      <c r="P46" s="12"/>
      <c r="Q46" s="12"/>
      <c r="R46" s="12"/>
      <c r="S46" s="12"/>
      <c r="T46" s="25"/>
      <c r="U46" s="13">
        <v>0</v>
      </c>
      <c r="V46" s="21">
        <v>0</v>
      </c>
      <c r="W46" s="21">
        <v>0</v>
      </c>
      <c r="X46" s="44">
        <v>2</v>
      </c>
      <c r="Y46" s="44"/>
      <c r="Z46" s="44">
        <v>2</v>
      </c>
      <c r="AA46" s="44"/>
      <c r="AB46" s="44">
        <v>2</v>
      </c>
      <c r="AC46" s="44"/>
      <c r="AD46" s="44">
        <v>2</v>
      </c>
      <c r="AE46" s="44"/>
      <c r="AF46" s="44">
        <v>2</v>
      </c>
      <c r="AG46" s="44"/>
      <c r="AH46" s="44">
        <v>2</v>
      </c>
      <c r="AI46" s="44"/>
      <c r="AJ46" s="44">
        <v>2</v>
      </c>
      <c r="AK46" s="44"/>
      <c r="AL46" s="44">
        <v>2</v>
      </c>
      <c r="AM46" s="44"/>
      <c r="AN46" s="44">
        <v>2</v>
      </c>
      <c r="AO46" s="44"/>
      <c r="AP46" s="44">
        <v>2</v>
      </c>
      <c r="AQ46" s="44"/>
      <c r="AR46" s="44">
        <v>2</v>
      </c>
      <c r="AS46" s="45"/>
      <c r="AT46" s="45"/>
      <c r="AU46" s="45"/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16">
        <f>SUM(E46:BD46)</f>
        <v>22</v>
      </c>
      <c r="BF46" s="16"/>
      <c r="BG46" s="2">
        <v>22</v>
      </c>
      <c r="BH46" s="2">
        <f>SUM(E46:U46)</f>
        <v>0</v>
      </c>
    </row>
    <row r="47" spans="1:60" ht="12.75" customHeight="1">
      <c r="A47" s="271"/>
      <c r="B47" s="334"/>
      <c r="C47" s="297"/>
      <c r="D47" s="13" t="s">
        <v>13</v>
      </c>
      <c r="E47" s="12"/>
      <c r="F47" s="12"/>
      <c r="G47" s="12"/>
      <c r="H47" s="12"/>
      <c r="I47" s="12"/>
      <c r="J47" s="12"/>
      <c r="K47" s="12"/>
      <c r="L47" s="12"/>
      <c r="M47" s="25"/>
      <c r="N47" s="45"/>
      <c r="O47" s="12"/>
      <c r="P47" s="12"/>
      <c r="Q47" s="12"/>
      <c r="R47" s="12"/>
      <c r="S47" s="12"/>
      <c r="T47" s="12"/>
      <c r="U47" s="13">
        <v>0</v>
      </c>
      <c r="V47" s="21">
        <v>0</v>
      </c>
      <c r="W47" s="21">
        <v>0</v>
      </c>
      <c r="X47" s="44">
        <v>1</v>
      </c>
      <c r="Y47" s="44"/>
      <c r="Z47" s="44">
        <v>1</v>
      </c>
      <c r="AA47" s="44"/>
      <c r="AB47" s="44">
        <v>1</v>
      </c>
      <c r="AC47" s="44"/>
      <c r="AD47" s="44">
        <v>1</v>
      </c>
      <c r="AE47" s="44"/>
      <c r="AF47" s="44">
        <v>1</v>
      </c>
      <c r="AG47" s="45"/>
      <c r="AH47" s="45">
        <v>1</v>
      </c>
      <c r="AI47" s="45"/>
      <c r="AJ47" s="45">
        <v>1</v>
      </c>
      <c r="AK47" s="44"/>
      <c r="AL47" s="45">
        <v>1</v>
      </c>
      <c r="AM47" s="45"/>
      <c r="AN47" s="45">
        <v>1</v>
      </c>
      <c r="AO47" s="45"/>
      <c r="AP47" s="45">
        <v>1</v>
      </c>
      <c r="AQ47" s="181"/>
      <c r="AR47" s="45">
        <v>1</v>
      </c>
      <c r="AS47" s="45"/>
      <c r="AT47" s="45"/>
      <c r="AU47" s="45"/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16"/>
      <c r="BF47" s="16">
        <f>SUM(E47:AV47)</f>
        <v>11</v>
      </c>
      <c r="BH47" s="2">
        <f>SUM(E47:U47)</f>
        <v>0</v>
      </c>
    </row>
    <row r="48" spans="1:59" ht="12" customHeight="1">
      <c r="A48" s="271"/>
      <c r="B48" s="332" t="s">
        <v>137</v>
      </c>
      <c r="C48" s="292" t="s">
        <v>138</v>
      </c>
      <c r="D48" s="13" t="s">
        <v>12</v>
      </c>
      <c r="E48" s="23"/>
      <c r="F48" s="23"/>
      <c r="G48" s="23"/>
      <c r="H48" s="23"/>
      <c r="I48" s="23"/>
      <c r="J48" s="23"/>
      <c r="K48" s="23"/>
      <c r="L48" s="23"/>
      <c r="M48" s="23"/>
      <c r="N48" s="185"/>
      <c r="O48" s="23"/>
      <c r="P48" s="23"/>
      <c r="Q48" s="23"/>
      <c r="R48" s="23"/>
      <c r="S48" s="23"/>
      <c r="T48" s="23"/>
      <c r="U48" s="13">
        <v>0</v>
      </c>
      <c r="V48" s="21">
        <v>0</v>
      </c>
      <c r="W48" s="21">
        <v>0</v>
      </c>
      <c r="X48" s="45">
        <v>2</v>
      </c>
      <c r="Y48" s="45">
        <v>1</v>
      </c>
      <c r="Z48" s="45">
        <v>2</v>
      </c>
      <c r="AA48" s="45">
        <v>1</v>
      </c>
      <c r="AB48" s="45">
        <v>2</v>
      </c>
      <c r="AC48" s="45">
        <v>1</v>
      </c>
      <c r="AD48" s="45">
        <v>2</v>
      </c>
      <c r="AE48" s="45">
        <v>1</v>
      </c>
      <c r="AF48" s="45">
        <v>2</v>
      </c>
      <c r="AG48" s="45">
        <v>1</v>
      </c>
      <c r="AH48" s="45">
        <v>2</v>
      </c>
      <c r="AI48" s="45">
        <v>1</v>
      </c>
      <c r="AJ48" s="45">
        <v>2</v>
      </c>
      <c r="AK48" s="45">
        <v>1</v>
      </c>
      <c r="AL48" s="45">
        <v>2</v>
      </c>
      <c r="AM48" s="45">
        <v>1</v>
      </c>
      <c r="AN48" s="45">
        <v>1</v>
      </c>
      <c r="AO48" s="45">
        <v>1</v>
      </c>
      <c r="AP48" s="45">
        <v>2</v>
      </c>
      <c r="AQ48" s="45">
        <v>1</v>
      </c>
      <c r="AR48" s="45">
        <v>2</v>
      </c>
      <c r="AS48" s="185">
        <v>1</v>
      </c>
      <c r="AT48" s="185"/>
      <c r="AU48" s="45"/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16">
        <f>SUM(E48:BD48)</f>
        <v>32</v>
      </c>
      <c r="BF48" s="16"/>
      <c r="BG48" s="183">
        <v>32</v>
      </c>
    </row>
    <row r="49" spans="1:58" ht="12.75">
      <c r="A49" s="271"/>
      <c r="B49" s="332"/>
      <c r="C49" s="293"/>
      <c r="D49" s="13" t="s">
        <v>13</v>
      </c>
      <c r="E49" s="23"/>
      <c r="F49" s="23"/>
      <c r="G49" s="23"/>
      <c r="H49" s="23"/>
      <c r="I49" s="23"/>
      <c r="J49" s="23"/>
      <c r="K49" s="23"/>
      <c r="L49" s="23"/>
      <c r="M49" s="23"/>
      <c r="N49" s="185"/>
      <c r="O49" s="23"/>
      <c r="P49" s="23"/>
      <c r="Q49" s="23"/>
      <c r="R49" s="23"/>
      <c r="S49" s="23"/>
      <c r="T49" s="23"/>
      <c r="U49" s="13">
        <v>0</v>
      </c>
      <c r="V49" s="21">
        <v>0</v>
      </c>
      <c r="W49" s="21">
        <v>0</v>
      </c>
      <c r="X49" s="45">
        <v>1</v>
      </c>
      <c r="Y49" s="45"/>
      <c r="Z49" s="45">
        <v>1</v>
      </c>
      <c r="AA49" s="45">
        <v>1</v>
      </c>
      <c r="AB49" s="45"/>
      <c r="AC49" s="45">
        <v>1</v>
      </c>
      <c r="AD49" s="45"/>
      <c r="AE49" s="45"/>
      <c r="AF49" s="45">
        <v>1</v>
      </c>
      <c r="AG49" s="45">
        <v>1</v>
      </c>
      <c r="AH49" s="45">
        <v>1</v>
      </c>
      <c r="AI49" s="45">
        <v>1</v>
      </c>
      <c r="AJ49" s="45"/>
      <c r="AK49" s="45">
        <v>1</v>
      </c>
      <c r="AL49" s="45">
        <v>1</v>
      </c>
      <c r="AM49" s="45">
        <v>1</v>
      </c>
      <c r="AN49" s="185"/>
      <c r="AO49" s="185">
        <v>1</v>
      </c>
      <c r="AP49" s="185">
        <v>1</v>
      </c>
      <c r="AQ49" s="185">
        <v>1</v>
      </c>
      <c r="AR49" s="185">
        <v>1</v>
      </c>
      <c r="AS49" s="185">
        <v>1</v>
      </c>
      <c r="AT49" s="185"/>
      <c r="AU49" s="45"/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16"/>
      <c r="BF49" s="16">
        <f>SUM(E49:AV49)</f>
        <v>16</v>
      </c>
    </row>
    <row r="50" spans="1:60" ht="26.25" customHeight="1" hidden="1">
      <c r="A50" s="271"/>
      <c r="B50" s="243" t="s">
        <v>47</v>
      </c>
      <c r="C50" s="297" t="s">
        <v>48</v>
      </c>
      <c r="D50" s="13" t="s">
        <v>12</v>
      </c>
      <c r="E50" s="12"/>
      <c r="F50" s="12"/>
      <c r="G50" s="12"/>
      <c r="H50" s="12"/>
      <c r="I50" s="12"/>
      <c r="J50" s="12"/>
      <c r="K50" s="13"/>
      <c r="L50" s="13"/>
      <c r="M50" s="24"/>
      <c r="N50" s="84"/>
      <c r="O50" s="13"/>
      <c r="P50" s="13"/>
      <c r="Q50" s="13"/>
      <c r="R50" s="13"/>
      <c r="S50" s="13"/>
      <c r="T50" s="13"/>
      <c r="U50" s="13">
        <v>0</v>
      </c>
      <c r="V50" s="21">
        <v>0</v>
      </c>
      <c r="W50" s="21">
        <v>0</v>
      </c>
      <c r="X50" s="13"/>
      <c r="Y50" s="13"/>
      <c r="Z50" s="13"/>
      <c r="AA50" s="13"/>
      <c r="AB50" s="13"/>
      <c r="AC50" s="43"/>
      <c r="AD50" s="84"/>
      <c r="AE50" s="84"/>
      <c r="AF50" s="13"/>
      <c r="AG50" s="12"/>
      <c r="AH50" s="12"/>
      <c r="AI50" s="12"/>
      <c r="AJ50" s="12"/>
      <c r="AK50" s="13"/>
      <c r="AL50" s="45"/>
      <c r="AM50" s="85"/>
      <c r="AN50" s="85"/>
      <c r="AO50" s="12"/>
      <c r="AP50" s="12"/>
      <c r="AQ50" s="18"/>
      <c r="AR50" s="12"/>
      <c r="AS50" s="85"/>
      <c r="AT50" s="12"/>
      <c r="AU50" s="25"/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16">
        <f>SUM(E50:BD50)</f>
        <v>0</v>
      </c>
      <c r="BF50" s="16">
        <f t="shared" si="7"/>
        <v>0</v>
      </c>
      <c r="BH50" s="2">
        <f t="shared" si="2"/>
        <v>0</v>
      </c>
    </row>
    <row r="51" spans="1:60" ht="12.75" customHeight="1" hidden="1">
      <c r="A51" s="271"/>
      <c r="B51" s="243"/>
      <c r="C51" s="297"/>
      <c r="D51" s="13" t="s">
        <v>13</v>
      </c>
      <c r="E51" s="12"/>
      <c r="F51" s="12"/>
      <c r="G51" s="12"/>
      <c r="H51" s="12"/>
      <c r="I51" s="12"/>
      <c r="J51" s="12"/>
      <c r="K51" s="13"/>
      <c r="L51" s="13"/>
      <c r="M51" s="24"/>
      <c r="N51" s="84"/>
      <c r="O51" s="13"/>
      <c r="P51" s="13"/>
      <c r="Q51" s="13"/>
      <c r="R51" s="13"/>
      <c r="S51" s="13"/>
      <c r="T51" s="13"/>
      <c r="U51" s="13">
        <v>0</v>
      </c>
      <c r="V51" s="21">
        <v>0</v>
      </c>
      <c r="W51" s="21">
        <v>0</v>
      </c>
      <c r="X51" s="13"/>
      <c r="Y51" s="13"/>
      <c r="Z51" s="13"/>
      <c r="AA51" s="13"/>
      <c r="AB51" s="13"/>
      <c r="AC51" s="43"/>
      <c r="AD51" s="84"/>
      <c r="AE51" s="84"/>
      <c r="AF51" s="13"/>
      <c r="AG51" s="12"/>
      <c r="AH51" s="12"/>
      <c r="AI51" s="12"/>
      <c r="AJ51" s="12"/>
      <c r="AK51" s="13"/>
      <c r="AL51" s="45"/>
      <c r="AM51" s="85"/>
      <c r="AN51" s="85"/>
      <c r="AO51" s="12"/>
      <c r="AP51" s="12"/>
      <c r="AQ51" s="18"/>
      <c r="AR51" s="12"/>
      <c r="AS51" s="85"/>
      <c r="AT51" s="12"/>
      <c r="AU51" s="25"/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16">
        <f>SUM(E51:BD51)</f>
        <v>0</v>
      </c>
      <c r="BF51" s="16">
        <f t="shared" si="7"/>
        <v>0</v>
      </c>
      <c r="BH51" s="2">
        <f t="shared" si="2"/>
        <v>0</v>
      </c>
    </row>
    <row r="52" spans="1:60" ht="25.5" customHeight="1" hidden="1">
      <c r="A52" s="271"/>
      <c r="B52" s="274" t="s">
        <v>49</v>
      </c>
      <c r="C52" s="294" t="s">
        <v>50</v>
      </c>
      <c r="D52" s="13" t="s">
        <v>12</v>
      </c>
      <c r="E52" s="12"/>
      <c r="F52" s="12"/>
      <c r="G52" s="12"/>
      <c r="H52" s="12"/>
      <c r="I52" s="12"/>
      <c r="J52" s="12"/>
      <c r="K52" s="13"/>
      <c r="L52" s="13"/>
      <c r="M52" s="24"/>
      <c r="N52" s="84"/>
      <c r="O52" s="13"/>
      <c r="P52" s="13"/>
      <c r="Q52" s="13"/>
      <c r="R52" s="13"/>
      <c r="S52" s="13"/>
      <c r="T52" s="13"/>
      <c r="U52" s="13">
        <v>0</v>
      </c>
      <c r="V52" s="21">
        <v>0</v>
      </c>
      <c r="W52" s="21">
        <v>0</v>
      </c>
      <c r="X52" s="13"/>
      <c r="Y52" s="13"/>
      <c r="Z52" s="13"/>
      <c r="AA52" s="13"/>
      <c r="AB52" s="13"/>
      <c r="AC52" s="43"/>
      <c r="AD52" s="84"/>
      <c r="AE52" s="84"/>
      <c r="AF52" s="13"/>
      <c r="AG52" s="12"/>
      <c r="AH52" s="12"/>
      <c r="AI52" s="12"/>
      <c r="AJ52" s="12"/>
      <c r="AK52" s="13"/>
      <c r="AL52" s="45"/>
      <c r="AM52" s="85"/>
      <c r="AN52" s="85"/>
      <c r="AO52" s="12"/>
      <c r="AP52" s="12"/>
      <c r="AQ52" s="18"/>
      <c r="AR52" s="12"/>
      <c r="AS52" s="85"/>
      <c r="AT52" s="12"/>
      <c r="AU52" s="25"/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16">
        <f>SUM(E52:BD52)</f>
        <v>0</v>
      </c>
      <c r="BF52" s="16">
        <f t="shared" si="7"/>
        <v>0</v>
      </c>
      <c r="BH52" s="2">
        <f t="shared" si="2"/>
        <v>0</v>
      </c>
    </row>
    <row r="53" spans="1:60" ht="12.75" customHeight="1" hidden="1">
      <c r="A53" s="271"/>
      <c r="B53" s="275"/>
      <c r="C53" s="295"/>
      <c r="D53" s="13" t="s">
        <v>13</v>
      </c>
      <c r="E53" s="12"/>
      <c r="F53" s="12"/>
      <c r="G53" s="12"/>
      <c r="H53" s="12"/>
      <c r="I53" s="12"/>
      <c r="J53" s="12"/>
      <c r="K53" s="13"/>
      <c r="L53" s="13"/>
      <c r="M53" s="24"/>
      <c r="N53" s="84"/>
      <c r="O53" s="13"/>
      <c r="P53" s="13"/>
      <c r="Q53" s="13"/>
      <c r="R53" s="13"/>
      <c r="S53" s="13"/>
      <c r="T53" s="13"/>
      <c r="U53" s="13">
        <v>0</v>
      </c>
      <c r="V53" s="21">
        <v>0</v>
      </c>
      <c r="W53" s="21">
        <v>0</v>
      </c>
      <c r="X53" s="13"/>
      <c r="Y53" s="13"/>
      <c r="Z53" s="13"/>
      <c r="AA53" s="13"/>
      <c r="AB53" s="13"/>
      <c r="AC53" s="43"/>
      <c r="AD53" s="84"/>
      <c r="AE53" s="84"/>
      <c r="AF53" s="13"/>
      <c r="AG53" s="12"/>
      <c r="AH53" s="12"/>
      <c r="AI53" s="12"/>
      <c r="AJ53" s="12"/>
      <c r="AK53" s="13"/>
      <c r="AL53" s="45"/>
      <c r="AM53" s="85"/>
      <c r="AN53" s="85"/>
      <c r="AO53" s="12"/>
      <c r="AP53" s="12"/>
      <c r="AQ53" s="18"/>
      <c r="AR53" s="12"/>
      <c r="AS53" s="85"/>
      <c r="AT53" s="12"/>
      <c r="AU53" s="25"/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16">
        <f>SUM(E53:BD53)</f>
        <v>0</v>
      </c>
      <c r="BF53" s="16">
        <f t="shared" si="7"/>
        <v>0</v>
      </c>
      <c r="BH53" s="2">
        <f t="shared" si="2"/>
        <v>0</v>
      </c>
    </row>
    <row r="54" spans="1:60" ht="12.75">
      <c r="A54" s="271"/>
      <c r="B54" s="262" t="s">
        <v>17</v>
      </c>
      <c r="C54" s="14" t="s">
        <v>18</v>
      </c>
      <c r="D54" s="15" t="s">
        <v>12</v>
      </c>
      <c r="E54" s="16">
        <f>E73+E68</f>
        <v>2</v>
      </c>
      <c r="F54" s="16">
        <f aca="true" t="shared" si="8" ref="F54:U54">F73+F68</f>
        <v>3</v>
      </c>
      <c r="G54" s="16">
        <f t="shared" si="8"/>
        <v>2</v>
      </c>
      <c r="H54" s="16">
        <f t="shared" si="8"/>
        <v>3</v>
      </c>
      <c r="I54" s="16">
        <f t="shared" si="8"/>
        <v>2</v>
      </c>
      <c r="J54" s="16">
        <f t="shared" si="8"/>
        <v>3</v>
      </c>
      <c r="K54" s="16">
        <f t="shared" si="8"/>
        <v>2</v>
      </c>
      <c r="L54" s="16">
        <f t="shared" si="8"/>
        <v>3</v>
      </c>
      <c r="M54" s="16">
        <f t="shared" si="8"/>
        <v>2</v>
      </c>
      <c r="N54" s="16">
        <f t="shared" si="8"/>
        <v>3</v>
      </c>
      <c r="O54" s="16">
        <f t="shared" si="8"/>
        <v>2</v>
      </c>
      <c r="P54" s="16">
        <f t="shared" si="8"/>
        <v>3</v>
      </c>
      <c r="Q54" s="16">
        <f t="shared" si="8"/>
        <v>2</v>
      </c>
      <c r="R54" s="16">
        <f t="shared" si="8"/>
        <v>2</v>
      </c>
      <c r="S54" s="16">
        <f t="shared" si="8"/>
        <v>1</v>
      </c>
      <c r="T54" s="16">
        <f t="shared" si="8"/>
        <v>1</v>
      </c>
      <c r="U54" s="16">
        <f t="shared" si="8"/>
        <v>0</v>
      </c>
      <c r="V54" s="21">
        <v>0</v>
      </c>
      <c r="W54" s="21">
        <v>0</v>
      </c>
      <c r="X54" s="16">
        <f aca="true" t="shared" si="9" ref="X54:AT54">X73+X68+X76</f>
        <v>8</v>
      </c>
      <c r="Y54" s="16">
        <f t="shared" si="9"/>
        <v>5</v>
      </c>
      <c r="Z54" s="16">
        <f t="shared" si="9"/>
        <v>8</v>
      </c>
      <c r="AA54" s="16">
        <f t="shared" si="9"/>
        <v>5</v>
      </c>
      <c r="AB54" s="16">
        <f t="shared" si="9"/>
        <v>8</v>
      </c>
      <c r="AC54" s="16">
        <f t="shared" si="9"/>
        <v>5</v>
      </c>
      <c r="AD54" s="16">
        <f t="shared" si="9"/>
        <v>8</v>
      </c>
      <c r="AE54" s="16">
        <f t="shared" si="9"/>
        <v>5</v>
      </c>
      <c r="AF54" s="16">
        <f t="shared" si="9"/>
        <v>8</v>
      </c>
      <c r="AG54" s="16">
        <f t="shared" si="9"/>
        <v>5</v>
      </c>
      <c r="AH54" s="16">
        <f t="shared" si="9"/>
        <v>8</v>
      </c>
      <c r="AI54" s="16">
        <f t="shared" si="9"/>
        <v>5</v>
      </c>
      <c r="AJ54" s="16">
        <f t="shared" si="9"/>
        <v>2</v>
      </c>
      <c r="AK54" s="16">
        <f t="shared" si="9"/>
        <v>5</v>
      </c>
      <c r="AL54" s="16">
        <f t="shared" si="9"/>
        <v>2</v>
      </c>
      <c r="AM54" s="16">
        <f t="shared" si="9"/>
        <v>5</v>
      </c>
      <c r="AN54" s="16">
        <f t="shared" si="9"/>
        <v>3</v>
      </c>
      <c r="AO54" s="16">
        <f t="shared" si="9"/>
        <v>5</v>
      </c>
      <c r="AP54" s="16">
        <f t="shared" si="9"/>
        <v>5</v>
      </c>
      <c r="AQ54" s="16">
        <f t="shared" si="9"/>
        <v>4</v>
      </c>
      <c r="AR54" s="16">
        <f t="shared" si="9"/>
        <v>7</v>
      </c>
      <c r="AS54" s="16">
        <f t="shared" si="9"/>
        <v>4</v>
      </c>
      <c r="AT54" s="16">
        <f t="shared" si="9"/>
        <v>11</v>
      </c>
      <c r="AU54" s="16"/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16">
        <f>SUM(E54:BD54)</f>
        <v>167</v>
      </c>
      <c r="BF54" s="16"/>
      <c r="BH54" s="2">
        <f t="shared" si="2"/>
        <v>36</v>
      </c>
    </row>
    <row r="55" spans="1:60" ht="12.75">
      <c r="A55" s="271"/>
      <c r="B55" s="262"/>
      <c r="C55" s="19"/>
      <c r="D55" s="15" t="s">
        <v>13</v>
      </c>
      <c r="E55" s="16">
        <f>E74+E69</f>
        <v>1</v>
      </c>
      <c r="F55" s="16">
        <f aca="true" t="shared" si="10" ref="F55:U55">F74+F69</f>
        <v>2</v>
      </c>
      <c r="G55" s="16">
        <f t="shared" si="10"/>
        <v>1</v>
      </c>
      <c r="H55" s="16">
        <f t="shared" si="10"/>
        <v>2</v>
      </c>
      <c r="I55" s="16">
        <f t="shared" si="10"/>
        <v>1</v>
      </c>
      <c r="J55" s="16">
        <f t="shared" si="10"/>
        <v>2</v>
      </c>
      <c r="K55" s="16">
        <f t="shared" si="10"/>
        <v>1</v>
      </c>
      <c r="L55" s="16">
        <f t="shared" si="10"/>
        <v>2</v>
      </c>
      <c r="M55" s="16">
        <f t="shared" si="10"/>
        <v>1</v>
      </c>
      <c r="N55" s="16">
        <f t="shared" si="10"/>
        <v>2</v>
      </c>
      <c r="O55" s="16">
        <f t="shared" si="10"/>
        <v>1</v>
      </c>
      <c r="P55" s="16">
        <f t="shared" si="10"/>
        <v>2</v>
      </c>
      <c r="Q55" s="16">
        <f t="shared" si="10"/>
        <v>1</v>
      </c>
      <c r="R55" s="16">
        <f t="shared" si="10"/>
        <v>1</v>
      </c>
      <c r="S55" s="16">
        <f t="shared" si="10"/>
        <v>1</v>
      </c>
      <c r="T55" s="16">
        <f t="shared" si="10"/>
        <v>2</v>
      </c>
      <c r="U55" s="16">
        <f t="shared" si="10"/>
        <v>0</v>
      </c>
      <c r="V55" s="21">
        <v>0</v>
      </c>
      <c r="W55" s="21">
        <v>0</v>
      </c>
      <c r="X55" s="16">
        <f aca="true" t="shared" si="11" ref="X55:AT55">X74+X69+X77</f>
        <v>4</v>
      </c>
      <c r="Y55" s="16">
        <f t="shared" si="11"/>
        <v>3</v>
      </c>
      <c r="Z55" s="16">
        <f t="shared" si="11"/>
        <v>4</v>
      </c>
      <c r="AA55" s="16">
        <f t="shared" si="11"/>
        <v>4</v>
      </c>
      <c r="AB55" s="16">
        <f t="shared" si="11"/>
        <v>4</v>
      </c>
      <c r="AC55" s="16">
        <f t="shared" si="11"/>
        <v>3</v>
      </c>
      <c r="AD55" s="16">
        <f t="shared" si="11"/>
        <v>4</v>
      </c>
      <c r="AE55" s="16">
        <f t="shared" si="11"/>
        <v>4</v>
      </c>
      <c r="AF55" s="16">
        <f t="shared" si="11"/>
        <v>5</v>
      </c>
      <c r="AG55" s="16">
        <f t="shared" si="11"/>
        <v>2</v>
      </c>
      <c r="AH55" s="16">
        <f t="shared" si="11"/>
        <v>4</v>
      </c>
      <c r="AI55" s="16">
        <f t="shared" si="11"/>
        <v>2</v>
      </c>
      <c r="AJ55" s="16">
        <f t="shared" si="11"/>
        <v>2</v>
      </c>
      <c r="AK55" s="16">
        <f t="shared" si="11"/>
        <v>2</v>
      </c>
      <c r="AL55" s="16">
        <f t="shared" si="11"/>
        <v>2</v>
      </c>
      <c r="AM55" s="16">
        <f t="shared" si="11"/>
        <v>3</v>
      </c>
      <c r="AN55" s="16">
        <f t="shared" si="11"/>
        <v>2</v>
      </c>
      <c r="AO55" s="16">
        <f t="shared" si="11"/>
        <v>3</v>
      </c>
      <c r="AP55" s="16">
        <f t="shared" si="11"/>
        <v>2</v>
      </c>
      <c r="AQ55" s="16">
        <f t="shared" si="11"/>
        <v>2</v>
      </c>
      <c r="AR55" s="16">
        <f t="shared" si="11"/>
        <v>4</v>
      </c>
      <c r="AS55" s="16">
        <f t="shared" si="11"/>
        <v>2</v>
      </c>
      <c r="AT55" s="16">
        <f t="shared" si="11"/>
        <v>6</v>
      </c>
      <c r="AU55" s="16"/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16"/>
      <c r="BF55" s="16">
        <f>SUM(E55:AV55)</f>
        <v>96</v>
      </c>
      <c r="BH55" s="2">
        <f t="shared" si="2"/>
        <v>23</v>
      </c>
    </row>
    <row r="56" spans="1:60" ht="12.75" customHeight="1" hidden="1">
      <c r="A56" s="271"/>
      <c r="B56" s="262" t="s">
        <v>19</v>
      </c>
      <c r="C56" s="262" t="s">
        <v>20</v>
      </c>
      <c r="D56" s="15" t="s">
        <v>12</v>
      </c>
      <c r="E56" s="16"/>
      <c r="F56" s="16"/>
      <c r="G56" s="16"/>
      <c r="H56" s="16"/>
      <c r="I56" s="16"/>
      <c r="J56" s="16"/>
      <c r="K56" s="15"/>
      <c r="L56" s="15"/>
      <c r="M56" s="24"/>
      <c r="N56" s="84"/>
      <c r="O56" s="15"/>
      <c r="P56" s="15"/>
      <c r="Q56" s="15"/>
      <c r="R56" s="15"/>
      <c r="S56" s="15"/>
      <c r="T56" s="15"/>
      <c r="U56" s="15"/>
      <c r="V56" s="21">
        <v>0</v>
      </c>
      <c r="W56" s="21">
        <v>0</v>
      </c>
      <c r="X56" s="15"/>
      <c r="Y56" s="15"/>
      <c r="Z56" s="15"/>
      <c r="AA56" s="15"/>
      <c r="AB56" s="15"/>
      <c r="AC56" s="43"/>
      <c r="AD56" s="84"/>
      <c r="AE56" s="84"/>
      <c r="AF56" s="15"/>
      <c r="AG56" s="16"/>
      <c r="AH56" s="16"/>
      <c r="AI56" s="16"/>
      <c r="AJ56" s="17"/>
      <c r="AK56" s="15"/>
      <c r="AL56" s="45"/>
      <c r="AM56" s="85"/>
      <c r="AN56" s="85"/>
      <c r="AO56" s="16"/>
      <c r="AP56" s="16"/>
      <c r="AQ56" s="17"/>
      <c r="AR56" s="16"/>
      <c r="AS56" s="85"/>
      <c r="AT56" s="16"/>
      <c r="AU56" s="25"/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16">
        <f aca="true" t="shared" si="12" ref="BE56:BE68">SUM(E56:BD56)</f>
        <v>0</v>
      </c>
      <c r="BF56" s="16">
        <f aca="true" t="shared" si="13" ref="BF56:BF69">SUM(E56:AV56)</f>
        <v>0</v>
      </c>
      <c r="BH56" s="2">
        <f aca="true" t="shared" si="14" ref="BH56:BH73">SUM(E56:U56)</f>
        <v>0</v>
      </c>
    </row>
    <row r="57" spans="1:60" ht="12.75" customHeight="1" hidden="1">
      <c r="A57" s="271"/>
      <c r="B57" s="262"/>
      <c r="C57" s="262"/>
      <c r="D57" s="15" t="s">
        <v>13</v>
      </c>
      <c r="E57" s="16"/>
      <c r="F57" s="16"/>
      <c r="G57" s="16"/>
      <c r="H57" s="16"/>
      <c r="I57" s="16"/>
      <c r="J57" s="16"/>
      <c r="K57" s="15"/>
      <c r="L57" s="15"/>
      <c r="M57" s="24"/>
      <c r="N57" s="84"/>
      <c r="O57" s="15"/>
      <c r="P57" s="15"/>
      <c r="Q57" s="15"/>
      <c r="R57" s="15"/>
      <c r="S57" s="15"/>
      <c r="T57" s="15"/>
      <c r="U57" s="15"/>
      <c r="V57" s="21">
        <v>0</v>
      </c>
      <c r="W57" s="21">
        <v>0</v>
      </c>
      <c r="X57" s="15"/>
      <c r="Y57" s="15"/>
      <c r="Z57" s="15"/>
      <c r="AA57" s="15"/>
      <c r="AB57" s="15"/>
      <c r="AC57" s="43"/>
      <c r="AD57" s="84"/>
      <c r="AE57" s="84"/>
      <c r="AF57" s="15"/>
      <c r="AG57" s="16"/>
      <c r="AH57" s="16"/>
      <c r="AI57" s="16"/>
      <c r="AJ57" s="17"/>
      <c r="AK57" s="15"/>
      <c r="AL57" s="45"/>
      <c r="AM57" s="85"/>
      <c r="AN57" s="85"/>
      <c r="AO57" s="16"/>
      <c r="AP57" s="16"/>
      <c r="AQ57" s="17"/>
      <c r="AR57" s="16"/>
      <c r="AS57" s="85"/>
      <c r="AT57" s="16"/>
      <c r="AU57" s="25"/>
      <c r="AV57" s="21">
        <v>0</v>
      </c>
      <c r="AW57" s="21">
        <v>0</v>
      </c>
      <c r="AX57" s="21">
        <v>0</v>
      </c>
      <c r="AY57" s="21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16">
        <f t="shared" si="12"/>
        <v>0</v>
      </c>
      <c r="BF57" s="16">
        <f t="shared" si="13"/>
        <v>0</v>
      </c>
      <c r="BH57" s="2">
        <f t="shared" si="14"/>
        <v>0</v>
      </c>
    </row>
    <row r="58" spans="1:60" ht="14.25" customHeight="1" hidden="1">
      <c r="A58" s="271"/>
      <c r="B58" s="262" t="s">
        <v>51</v>
      </c>
      <c r="C58" s="263" t="s">
        <v>52</v>
      </c>
      <c r="D58" s="15" t="s">
        <v>12</v>
      </c>
      <c r="E58" s="16"/>
      <c r="F58" s="16"/>
      <c r="G58" s="16"/>
      <c r="H58" s="16"/>
      <c r="I58" s="16"/>
      <c r="J58" s="16"/>
      <c r="K58" s="15"/>
      <c r="L58" s="15"/>
      <c r="M58" s="24"/>
      <c r="N58" s="84"/>
      <c r="O58" s="15"/>
      <c r="P58" s="15"/>
      <c r="Q58" s="15"/>
      <c r="R58" s="15"/>
      <c r="S58" s="15"/>
      <c r="T58" s="15"/>
      <c r="U58" s="15"/>
      <c r="V58" s="21">
        <v>0</v>
      </c>
      <c r="W58" s="21">
        <v>0</v>
      </c>
      <c r="X58" s="15"/>
      <c r="Y58" s="15"/>
      <c r="Z58" s="15"/>
      <c r="AA58" s="15"/>
      <c r="AB58" s="15"/>
      <c r="AC58" s="43"/>
      <c r="AD58" s="84"/>
      <c r="AE58" s="84"/>
      <c r="AF58" s="15"/>
      <c r="AG58" s="16"/>
      <c r="AH58" s="16"/>
      <c r="AI58" s="16"/>
      <c r="AJ58" s="17"/>
      <c r="AK58" s="15"/>
      <c r="AL58" s="45"/>
      <c r="AM58" s="85"/>
      <c r="AN58" s="85"/>
      <c r="AO58" s="16"/>
      <c r="AP58" s="16"/>
      <c r="AQ58" s="17"/>
      <c r="AR58" s="16"/>
      <c r="AS58" s="85"/>
      <c r="AT58" s="16"/>
      <c r="AU58" s="25"/>
      <c r="AV58" s="21">
        <v>0</v>
      </c>
      <c r="AW58" s="21">
        <v>0</v>
      </c>
      <c r="AX58" s="21">
        <v>0</v>
      </c>
      <c r="AY58" s="21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16">
        <f t="shared" si="12"/>
        <v>0</v>
      </c>
      <c r="BF58" s="16">
        <f t="shared" si="13"/>
        <v>0</v>
      </c>
      <c r="BH58" s="2">
        <f t="shared" si="14"/>
        <v>0</v>
      </c>
    </row>
    <row r="59" spans="1:60" ht="65.25" customHeight="1" hidden="1">
      <c r="A59" s="271"/>
      <c r="B59" s="262"/>
      <c r="C59" s="264"/>
      <c r="D59" s="15" t="s">
        <v>13</v>
      </c>
      <c r="E59" s="16"/>
      <c r="F59" s="16"/>
      <c r="G59" s="16"/>
      <c r="H59" s="16"/>
      <c r="I59" s="16"/>
      <c r="J59" s="16"/>
      <c r="K59" s="15"/>
      <c r="L59" s="15"/>
      <c r="M59" s="24"/>
      <c r="N59" s="84"/>
      <c r="O59" s="15"/>
      <c r="P59" s="15"/>
      <c r="Q59" s="15"/>
      <c r="R59" s="15"/>
      <c r="S59" s="15"/>
      <c r="T59" s="15"/>
      <c r="U59" s="15"/>
      <c r="V59" s="21">
        <v>0</v>
      </c>
      <c r="W59" s="21">
        <v>0</v>
      </c>
      <c r="X59" s="15"/>
      <c r="Y59" s="15"/>
      <c r="Z59" s="15"/>
      <c r="AA59" s="15"/>
      <c r="AB59" s="15"/>
      <c r="AC59" s="43"/>
      <c r="AD59" s="84"/>
      <c r="AE59" s="84"/>
      <c r="AF59" s="15"/>
      <c r="AG59" s="16"/>
      <c r="AH59" s="16"/>
      <c r="AI59" s="16"/>
      <c r="AJ59" s="17"/>
      <c r="AK59" s="15"/>
      <c r="AL59" s="45"/>
      <c r="AM59" s="85"/>
      <c r="AN59" s="85"/>
      <c r="AO59" s="16"/>
      <c r="AP59" s="16"/>
      <c r="AQ59" s="17"/>
      <c r="AR59" s="16"/>
      <c r="AS59" s="85"/>
      <c r="AT59" s="16"/>
      <c r="AU59" s="25"/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16">
        <f t="shared" si="12"/>
        <v>0</v>
      </c>
      <c r="BF59" s="16">
        <f t="shared" si="13"/>
        <v>0</v>
      </c>
      <c r="BH59" s="2">
        <f t="shared" si="14"/>
        <v>0</v>
      </c>
    </row>
    <row r="60" spans="1:60" ht="12.75" customHeight="1" hidden="1">
      <c r="A60" s="271"/>
      <c r="B60" s="265" t="s">
        <v>53</v>
      </c>
      <c r="C60" s="299" t="s">
        <v>54</v>
      </c>
      <c r="D60" s="24" t="s">
        <v>12</v>
      </c>
      <c r="E60" s="25"/>
      <c r="F60" s="25"/>
      <c r="G60" s="25"/>
      <c r="H60" s="25"/>
      <c r="I60" s="25"/>
      <c r="J60" s="25"/>
      <c r="K60" s="24"/>
      <c r="L60" s="24"/>
      <c r="M60" s="24"/>
      <c r="N60" s="84"/>
      <c r="O60" s="24"/>
      <c r="P60" s="24"/>
      <c r="Q60" s="24"/>
      <c r="R60" s="24"/>
      <c r="S60" s="24"/>
      <c r="T60" s="24"/>
      <c r="U60" s="24"/>
      <c r="V60" s="21">
        <v>0</v>
      </c>
      <c r="W60" s="21">
        <v>0</v>
      </c>
      <c r="X60" s="24"/>
      <c r="Y60" s="24"/>
      <c r="Z60" s="24"/>
      <c r="AA60" s="24"/>
      <c r="AB60" s="24"/>
      <c r="AC60" s="43"/>
      <c r="AD60" s="84"/>
      <c r="AE60" s="84"/>
      <c r="AF60" s="24"/>
      <c r="AG60" s="25"/>
      <c r="AH60" s="25"/>
      <c r="AI60" s="25"/>
      <c r="AJ60" s="29"/>
      <c r="AK60" s="24"/>
      <c r="AL60" s="45"/>
      <c r="AM60" s="85"/>
      <c r="AN60" s="85"/>
      <c r="AO60" s="25"/>
      <c r="AP60" s="25"/>
      <c r="AQ60" s="29"/>
      <c r="AR60" s="25"/>
      <c r="AS60" s="85"/>
      <c r="AT60" s="25"/>
      <c r="AU60" s="25"/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16">
        <f t="shared" si="12"/>
        <v>0</v>
      </c>
      <c r="BF60" s="16">
        <f t="shared" si="13"/>
        <v>0</v>
      </c>
      <c r="BH60" s="2">
        <f t="shared" si="14"/>
        <v>0</v>
      </c>
    </row>
    <row r="61" spans="1:60" ht="28.5" customHeight="1" hidden="1">
      <c r="A61" s="271"/>
      <c r="B61" s="265"/>
      <c r="C61" s="300"/>
      <c r="D61" s="24" t="s">
        <v>13</v>
      </c>
      <c r="E61" s="25"/>
      <c r="F61" s="25"/>
      <c r="G61" s="25"/>
      <c r="H61" s="25"/>
      <c r="I61" s="25"/>
      <c r="J61" s="25"/>
      <c r="K61" s="24"/>
      <c r="L61" s="24"/>
      <c r="M61" s="24"/>
      <c r="N61" s="84"/>
      <c r="O61" s="24"/>
      <c r="P61" s="24"/>
      <c r="Q61" s="24"/>
      <c r="R61" s="24"/>
      <c r="S61" s="24"/>
      <c r="T61" s="24"/>
      <c r="U61" s="24"/>
      <c r="V61" s="21">
        <v>0</v>
      </c>
      <c r="W61" s="21">
        <v>0</v>
      </c>
      <c r="X61" s="24"/>
      <c r="Y61" s="24"/>
      <c r="Z61" s="24"/>
      <c r="AA61" s="24"/>
      <c r="AB61" s="24"/>
      <c r="AC61" s="43"/>
      <c r="AD61" s="84"/>
      <c r="AE61" s="84"/>
      <c r="AF61" s="24"/>
      <c r="AG61" s="25"/>
      <c r="AH61" s="25"/>
      <c r="AI61" s="25"/>
      <c r="AJ61" s="29"/>
      <c r="AK61" s="24"/>
      <c r="AL61" s="45"/>
      <c r="AM61" s="85"/>
      <c r="AN61" s="85"/>
      <c r="AO61" s="25"/>
      <c r="AP61" s="25"/>
      <c r="AQ61" s="29"/>
      <c r="AR61" s="25"/>
      <c r="AS61" s="85"/>
      <c r="AT61" s="25"/>
      <c r="AU61" s="25"/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16">
        <f t="shared" si="12"/>
        <v>0</v>
      </c>
      <c r="BF61" s="16">
        <f t="shared" si="13"/>
        <v>0</v>
      </c>
      <c r="BH61" s="2">
        <f t="shared" si="14"/>
        <v>0</v>
      </c>
    </row>
    <row r="62" spans="1:60" ht="12.75" customHeight="1" hidden="1">
      <c r="A62" s="271"/>
      <c r="B62" s="24" t="s">
        <v>58</v>
      </c>
      <c r="C62" s="24"/>
      <c r="D62" s="24" t="s">
        <v>12</v>
      </c>
      <c r="E62" s="25"/>
      <c r="F62" s="25"/>
      <c r="G62" s="25"/>
      <c r="H62" s="25"/>
      <c r="I62" s="25"/>
      <c r="J62" s="25"/>
      <c r="K62" s="24"/>
      <c r="L62" s="24"/>
      <c r="M62" s="24"/>
      <c r="N62" s="84"/>
      <c r="O62" s="24"/>
      <c r="P62" s="24"/>
      <c r="Q62" s="24"/>
      <c r="R62" s="24"/>
      <c r="S62" s="24"/>
      <c r="T62" s="24"/>
      <c r="U62" s="24"/>
      <c r="V62" s="21">
        <v>0</v>
      </c>
      <c r="W62" s="21">
        <v>0</v>
      </c>
      <c r="X62" s="24"/>
      <c r="Y62" s="24"/>
      <c r="Z62" s="24"/>
      <c r="AA62" s="24"/>
      <c r="AB62" s="24"/>
      <c r="AC62" s="43"/>
      <c r="AD62" s="84"/>
      <c r="AE62" s="84"/>
      <c r="AF62" s="24"/>
      <c r="AG62" s="25"/>
      <c r="AH62" s="25"/>
      <c r="AI62" s="25"/>
      <c r="AJ62" s="29"/>
      <c r="AK62" s="24"/>
      <c r="AL62" s="45"/>
      <c r="AM62" s="85"/>
      <c r="AN62" s="85"/>
      <c r="AO62" s="25"/>
      <c r="AP62" s="25"/>
      <c r="AQ62" s="29"/>
      <c r="AR62" s="25"/>
      <c r="AS62" s="85"/>
      <c r="AT62" s="25"/>
      <c r="AU62" s="25"/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16">
        <f t="shared" si="12"/>
        <v>0</v>
      </c>
      <c r="BF62" s="16">
        <f t="shared" si="13"/>
        <v>0</v>
      </c>
      <c r="BH62" s="2">
        <f t="shared" si="14"/>
        <v>0</v>
      </c>
    </row>
    <row r="63" spans="1:60" ht="12.75" customHeight="1" hidden="1">
      <c r="A63" s="271"/>
      <c r="B63" s="24" t="s">
        <v>59</v>
      </c>
      <c r="C63" s="24"/>
      <c r="D63" s="24" t="s">
        <v>12</v>
      </c>
      <c r="E63" s="25"/>
      <c r="F63" s="25"/>
      <c r="G63" s="25"/>
      <c r="H63" s="25"/>
      <c r="I63" s="25"/>
      <c r="J63" s="25"/>
      <c r="K63" s="24"/>
      <c r="L63" s="24"/>
      <c r="M63" s="24"/>
      <c r="N63" s="84"/>
      <c r="O63" s="24"/>
      <c r="P63" s="24"/>
      <c r="Q63" s="24"/>
      <c r="R63" s="24"/>
      <c r="S63" s="24"/>
      <c r="T63" s="24"/>
      <c r="U63" s="24"/>
      <c r="V63" s="21">
        <v>0</v>
      </c>
      <c r="W63" s="21">
        <v>0</v>
      </c>
      <c r="X63" s="24"/>
      <c r="Y63" s="24"/>
      <c r="Z63" s="24"/>
      <c r="AA63" s="24"/>
      <c r="AB63" s="24"/>
      <c r="AC63" s="43"/>
      <c r="AD63" s="84"/>
      <c r="AE63" s="84"/>
      <c r="AF63" s="24"/>
      <c r="AG63" s="25"/>
      <c r="AH63" s="25"/>
      <c r="AI63" s="25"/>
      <c r="AJ63" s="29"/>
      <c r="AK63" s="24"/>
      <c r="AL63" s="45"/>
      <c r="AM63" s="85"/>
      <c r="AN63" s="85"/>
      <c r="AO63" s="25"/>
      <c r="AP63" s="25"/>
      <c r="AQ63" s="29"/>
      <c r="AR63" s="25"/>
      <c r="AS63" s="85"/>
      <c r="AT63" s="25"/>
      <c r="AU63" s="25"/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16">
        <f t="shared" si="12"/>
        <v>0</v>
      </c>
      <c r="BF63" s="16">
        <f t="shared" si="13"/>
        <v>0</v>
      </c>
      <c r="BH63" s="2">
        <f t="shared" si="14"/>
        <v>0</v>
      </c>
    </row>
    <row r="64" spans="1:60" ht="64.5" customHeight="1" hidden="1" thickBot="1">
      <c r="A64" s="271"/>
      <c r="B64" s="262" t="s">
        <v>56</v>
      </c>
      <c r="C64" s="30" t="s">
        <v>55</v>
      </c>
      <c r="D64" s="24"/>
      <c r="E64" s="25"/>
      <c r="F64" s="25"/>
      <c r="G64" s="25"/>
      <c r="H64" s="25"/>
      <c r="I64" s="25"/>
      <c r="J64" s="25"/>
      <c r="K64" s="24"/>
      <c r="L64" s="24"/>
      <c r="M64" s="24"/>
      <c r="N64" s="84"/>
      <c r="O64" s="24"/>
      <c r="P64" s="24"/>
      <c r="Q64" s="24"/>
      <c r="R64" s="24"/>
      <c r="S64" s="24"/>
      <c r="T64" s="24"/>
      <c r="U64" s="24"/>
      <c r="V64" s="21">
        <v>0</v>
      </c>
      <c r="W64" s="21">
        <v>0</v>
      </c>
      <c r="X64" s="24"/>
      <c r="Y64" s="24"/>
      <c r="Z64" s="24"/>
      <c r="AA64" s="24"/>
      <c r="AB64" s="24"/>
      <c r="AC64" s="43"/>
      <c r="AD64" s="84"/>
      <c r="AE64" s="84"/>
      <c r="AF64" s="24"/>
      <c r="AG64" s="25"/>
      <c r="AH64" s="25"/>
      <c r="AI64" s="25"/>
      <c r="AJ64" s="29"/>
      <c r="AK64" s="24"/>
      <c r="AL64" s="45"/>
      <c r="AM64" s="85"/>
      <c r="AN64" s="85"/>
      <c r="AO64" s="25"/>
      <c r="AP64" s="25"/>
      <c r="AQ64" s="29"/>
      <c r="AR64" s="25"/>
      <c r="AS64" s="85"/>
      <c r="AT64" s="25"/>
      <c r="AU64" s="25"/>
      <c r="AV64" s="21">
        <v>0</v>
      </c>
      <c r="AW64" s="21">
        <v>0</v>
      </c>
      <c r="AX64" s="21">
        <v>0</v>
      </c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16">
        <f t="shared" si="12"/>
        <v>0</v>
      </c>
      <c r="BF64" s="16">
        <f t="shared" si="13"/>
        <v>0</v>
      </c>
      <c r="BH64" s="2">
        <f t="shared" si="14"/>
        <v>0</v>
      </c>
    </row>
    <row r="65" spans="1:60" ht="12.75" customHeight="1" hidden="1">
      <c r="A65" s="271"/>
      <c r="B65" s="262"/>
      <c r="C65" s="26"/>
      <c r="D65" s="24"/>
      <c r="E65" s="25"/>
      <c r="F65" s="25"/>
      <c r="G65" s="25"/>
      <c r="H65" s="25"/>
      <c r="I65" s="25"/>
      <c r="J65" s="25"/>
      <c r="K65" s="24"/>
      <c r="L65" s="24"/>
      <c r="M65" s="24"/>
      <c r="N65" s="84"/>
      <c r="O65" s="24"/>
      <c r="P65" s="24"/>
      <c r="Q65" s="24"/>
      <c r="R65" s="24"/>
      <c r="S65" s="24"/>
      <c r="T65" s="24"/>
      <c r="U65" s="24"/>
      <c r="V65" s="21">
        <v>0</v>
      </c>
      <c r="W65" s="21">
        <v>0</v>
      </c>
      <c r="X65" s="24"/>
      <c r="Y65" s="24"/>
      <c r="Z65" s="24"/>
      <c r="AA65" s="24"/>
      <c r="AB65" s="24"/>
      <c r="AC65" s="43"/>
      <c r="AD65" s="84"/>
      <c r="AE65" s="84"/>
      <c r="AF65" s="24"/>
      <c r="AG65" s="25"/>
      <c r="AH65" s="25"/>
      <c r="AI65" s="25"/>
      <c r="AJ65" s="29"/>
      <c r="AK65" s="24"/>
      <c r="AL65" s="45"/>
      <c r="AM65" s="85"/>
      <c r="AN65" s="85"/>
      <c r="AO65" s="25"/>
      <c r="AP65" s="25"/>
      <c r="AQ65" s="29"/>
      <c r="AR65" s="25"/>
      <c r="AS65" s="85"/>
      <c r="AT65" s="25"/>
      <c r="AU65" s="25"/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16">
        <f t="shared" si="12"/>
        <v>0</v>
      </c>
      <c r="BF65" s="16">
        <f t="shared" si="13"/>
        <v>0</v>
      </c>
      <c r="BH65" s="2">
        <f t="shared" si="14"/>
        <v>0</v>
      </c>
    </row>
    <row r="66" spans="1:58" ht="42" customHeight="1">
      <c r="A66" s="271"/>
      <c r="B66" s="301" t="s">
        <v>181</v>
      </c>
      <c r="C66" s="308" t="s">
        <v>147</v>
      </c>
      <c r="D66" s="24" t="s">
        <v>12</v>
      </c>
      <c r="E66" s="25"/>
      <c r="F66" s="25"/>
      <c r="G66" s="25"/>
      <c r="H66" s="25"/>
      <c r="I66" s="25"/>
      <c r="J66" s="25"/>
      <c r="K66" s="25"/>
      <c r="L66" s="25"/>
      <c r="M66" s="25"/>
      <c r="N66" s="44"/>
      <c r="O66" s="44"/>
      <c r="P66" s="24"/>
      <c r="Q66" s="24"/>
      <c r="R66" s="24"/>
      <c r="S66" s="24"/>
      <c r="T66" s="24"/>
      <c r="U66" s="24">
        <v>0</v>
      </c>
      <c r="V66" s="21">
        <v>0</v>
      </c>
      <c r="W66" s="21">
        <v>0</v>
      </c>
      <c r="X66" s="24">
        <f aca="true" t="shared" si="15" ref="X66:AS66">X68</f>
        <v>3</v>
      </c>
      <c r="Y66" s="24">
        <f t="shared" si="15"/>
        <v>2</v>
      </c>
      <c r="Z66" s="24">
        <f t="shared" si="15"/>
        <v>3</v>
      </c>
      <c r="AA66" s="24">
        <f t="shared" si="15"/>
        <v>2</v>
      </c>
      <c r="AB66" s="24">
        <f t="shared" si="15"/>
        <v>3</v>
      </c>
      <c r="AC66" s="24">
        <f t="shared" si="15"/>
        <v>2</v>
      </c>
      <c r="AD66" s="24">
        <f t="shared" si="15"/>
        <v>3</v>
      </c>
      <c r="AE66" s="24">
        <f t="shared" si="15"/>
        <v>2</v>
      </c>
      <c r="AF66" s="24">
        <f t="shared" si="15"/>
        <v>3</v>
      </c>
      <c r="AG66" s="24">
        <f t="shared" si="15"/>
        <v>2</v>
      </c>
      <c r="AH66" s="24">
        <f t="shared" si="15"/>
        <v>4</v>
      </c>
      <c r="AI66" s="24">
        <f t="shared" si="15"/>
        <v>4</v>
      </c>
      <c r="AJ66" s="24">
        <f t="shared" si="15"/>
        <v>1</v>
      </c>
      <c r="AK66" s="24">
        <f t="shared" si="15"/>
        <v>4</v>
      </c>
      <c r="AL66" s="24">
        <f t="shared" si="15"/>
        <v>1</v>
      </c>
      <c r="AM66" s="24">
        <f t="shared" si="15"/>
        <v>4</v>
      </c>
      <c r="AN66" s="24">
        <f t="shared" si="15"/>
        <v>2</v>
      </c>
      <c r="AO66" s="24">
        <f t="shared" si="15"/>
        <v>4</v>
      </c>
      <c r="AP66" s="24">
        <f t="shared" si="15"/>
        <v>4</v>
      </c>
      <c r="AQ66" s="24">
        <f t="shared" si="15"/>
        <v>3</v>
      </c>
      <c r="AR66" s="24">
        <f t="shared" si="15"/>
        <v>7</v>
      </c>
      <c r="AS66" s="24">
        <f t="shared" si="15"/>
        <v>4</v>
      </c>
      <c r="AT66" s="25"/>
      <c r="AU66" s="25"/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16"/>
      <c r="BF66" s="16"/>
    </row>
    <row r="67" spans="1:58" ht="34.5" customHeight="1">
      <c r="A67" s="271"/>
      <c r="B67" s="302"/>
      <c r="C67" s="309"/>
      <c r="D67" s="24" t="s">
        <v>13</v>
      </c>
      <c r="E67" s="25"/>
      <c r="F67" s="25"/>
      <c r="G67" s="25"/>
      <c r="H67" s="25"/>
      <c r="I67" s="25"/>
      <c r="J67" s="25"/>
      <c r="K67" s="25"/>
      <c r="L67" s="25"/>
      <c r="M67" s="25"/>
      <c r="N67" s="44"/>
      <c r="O67" s="44"/>
      <c r="P67" s="24"/>
      <c r="Q67" s="24"/>
      <c r="R67" s="24"/>
      <c r="S67" s="24"/>
      <c r="T67" s="24"/>
      <c r="U67" s="24">
        <v>0</v>
      </c>
      <c r="V67" s="21">
        <v>0</v>
      </c>
      <c r="W67" s="21">
        <v>0</v>
      </c>
      <c r="X67" s="24">
        <f aca="true" t="shared" si="16" ref="X67:AT67">X69</f>
        <v>1</v>
      </c>
      <c r="Y67" s="24">
        <f t="shared" si="16"/>
        <v>1</v>
      </c>
      <c r="Z67" s="24">
        <f t="shared" si="16"/>
        <v>1</v>
      </c>
      <c r="AA67" s="24">
        <f t="shared" si="16"/>
        <v>2</v>
      </c>
      <c r="AB67" s="24">
        <f t="shared" si="16"/>
        <v>1</v>
      </c>
      <c r="AC67" s="24">
        <f t="shared" si="16"/>
        <v>2</v>
      </c>
      <c r="AD67" s="24">
        <v>1</v>
      </c>
      <c r="AE67" s="24">
        <v>2</v>
      </c>
      <c r="AF67" s="24">
        <f t="shared" si="16"/>
        <v>3</v>
      </c>
      <c r="AG67" s="24">
        <f t="shared" si="16"/>
        <v>1</v>
      </c>
      <c r="AH67" s="24">
        <f t="shared" si="16"/>
        <v>1</v>
      </c>
      <c r="AI67" s="24">
        <f t="shared" si="16"/>
        <v>1</v>
      </c>
      <c r="AJ67" s="24">
        <f t="shared" si="16"/>
        <v>1</v>
      </c>
      <c r="AK67" s="24">
        <f t="shared" si="16"/>
        <v>1</v>
      </c>
      <c r="AL67" s="24">
        <f t="shared" si="16"/>
        <v>1</v>
      </c>
      <c r="AM67" s="24">
        <f t="shared" si="16"/>
        <v>2</v>
      </c>
      <c r="AN67" s="24"/>
      <c r="AO67" s="24">
        <v>2</v>
      </c>
      <c r="AP67" s="24">
        <f t="shared" si="16"/>
        <v>1</v>
      </c>
      <c r="AQ67" s="24">
        <f t="shared" si="16"/>
        <v>1</v>
      </c>
      <c r="AR67" s="24">
        <f t="shared" si="16"/>
        <v>4</v>
      </c>
      <c r="AS67" s="24">
        <f t="shared" si="16"/>
        <v>2</v>
      </c>
      <c r="AT67" s="24">
        <f t="shared" si="16"/>
        <v>6</v>
      </c>
      <c r="AU67" s="25"/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16"/>
      <c r="BF67" s="16"/>
    </row>
    <row r="68" spans="1:60" ht="20.25" customHeight="1">
      <c r="A68" s="271"/>
      <c r="B68" s="265" t="s">
        <v>53</v>
      </c>
      <c r="C68" s="299" t="s">
        <v>54</v>
      </c>
      <c r="D68" s="13" t="s">
        <v>12</v>
      </c>
      <c r="E68" s="25"/>
      <c r="F68" s="25"/>
      <c r="G68" s="25"/>
      <c r="H68" s="25"/>
      <c r="I68" s="25"/>
      <c r="J68" s="25"/>
      <c r="K68" s="25"/>
      <c r="L68" s="25"/>
      <c r="M68" s="25"/>
      <c r="N68" s="44"/>
      <c r="O68" s="44"/>
      <c r="P68" s="24"/>
      <c r="Q68" s="24"/>
      <c r="R68" s="24"/>
      <c r="S68" s="24"/>
      <c r="T68" s="24"/>
      <c r="U68" s="24">
        <v>0</v>
      </c>
      <c r="V68" s="21">
        <v>0</v>
      </c>
      <c r="W68" s="21">
        <v>0</v>
      </c>
      <c r="X68" s="24">
        <v>3</v>
      </c>
      <c r="Y68" s="24">
        <v>2</v>
      </c>
      <c r="Z68" s="24">
        <v>3</v>
      </c>
      <c r="AA68" s="24">
        <v>2</v>
      </c>
      <c r="AB68" s="24">
        <v>3</v>
      </c>
      <c r="AC68" s="24">
        <v>2</v>
      </c>
      <c r="AD68" s="24">
        <v>3</v>
      </c>
      <c r="AE68" s="24">
        <v>2</v>
      </c>
      <c r="AF68" s="25">
        <v>3</v>
      </c>
      <c r="AG68" s="25">
        <v>2</v>
      </c>
      <c r="AH68" s="25">
        <v>4</v>
      </c>
      <c r="AI68" s="25">
        <v>4</v>
      </c>
      <c r="AJ68" s="25">
        <v>1</v>
      </c>
      <c r="AK68" s="25">
        <v>4</v>
      </c>
      <c r="AL68" s="25">
        <v>1</v>
      </c>
      <c r="AM68" s="25">
        <v>4</v>
      </c>
      <c r="AN68" s="25">
        <v>2</v>
      </c>
      <c r="AO68" s="25">
        <v>4</v>
      </c>
      <c r="AP68" s="25">
        <v>4</v>
      </c>
      <c r="AQ68" s="25">
        <v>3</v>
      </c>
      <c r="AR68" s="25">
        <v>7</v>
      </c>
      <c r="AS68" s="25">
        <v>4</v>
      </c>
      <c r="AT68" s="25">
        <v>11</v>
      </c>
      <c r="AU68" s="25"/>
      <c r="AV68" s="21">
        <v>0</v>
      </c>
      <c r="AW68" s="21">
        <v>0</v>
      </c>
      <c r="AX68" s="21">
        <v>0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16">
        <f t="shared" si="12"/>
        <v>78</v>
      </c>
      <c r="BF68" s="16"/>
      <c r="BG68" s="2">
        <v>78</v>
      </c>
      <c r="BH68" s="2">
        <f t="shared" si="14"/>
        <v>0</v>
      </c>
    </row>
    <row r="69" spans="1:60" ht="21" customHeight="1">
      <c r="A69" s="271"/>
      <c r="B69" s="265"/>
      <c r="C69" s="300"/>
      <c r="D69" s="13" t="s">
        <v>13</v>
      </c>
      <c r="E69" s="25"/>
      <c r="F69" s="25"/>
      <c r="G69" s="25"/>
      <c r="H69" s="25"/>
      <c r="I69" s="25"/>
      <c r="J69" s="25"/>
      <c r="K69" s="24"/>
      <c r="L69" s="24"/>
      <c r="M69" s="24"/>
      <c r="N69" s="44"/>
      <c r="O69" s="44"/>
      <c r="P69" s="24"/>
      <c r="Q69" s="24"/>
      <c r="R69" s="24"/>
      <c r="S69" s="24"/>
      <c r="T69" s="24"/>
      <c r="U69" s="24">
        <v>0</v>
      </c>
      <c r="V69" s="21">
        <v>0</v>
      </c>
      <c r="W69" s="21">
        <v>0</v>
      </c>
      <c r="X69" s="24">
        <v>1</v>
      </c>
      <c r="Y69" s="24">
        <v>1</v>
      </c>
      <c r="Z69" s="24">
        <v>1</v>
      </c>
      <c r="AA69" s="24">
        <v>2</v>
      </c>
      <c r="AB69" s="24">
        <v>1</v>
      </c>
      <c r="AC69" s="24">
        <v>2</v>
      </c>
      <c r="AD69" s="24">
        <v>1</v>
      </c>
      <c r="AE69" s="24">
        <v>2</v>
      </c>
      <c r="AF69" s="24">
        <v>3</v>
      </c>
      <c r="AG69" s="25">
        <v>1</v>
      </c>
      <c r="AH69" s="25">
        <v>1</v>
      </c>
      <c r="AI69" s="25">
        <v>1</v>
      </c>
      <c r="AJ69" s="29">
        <v>1</v>
      </c>
      <c r="AK69" s="24">
        <v>1</v>
      </c>
      <c r="AL69" s="25">
        <v>1</v>
      </c>
      <c r="AM69" s="25">
        <v>2</v>
      </c>
      <c r="AN69" s="25">
        <v>1</v>
      </c>
      <c r="AO69" s="25">
        <v>2</v>
      </c>
      <c r="AP69" s="25">
        <v>1</v>
      </c>
      <c r="AQ69" s="29">
        <v>1</v>
      </c>
      <c r="AR69" s="25">
        <v>4</v>
      </c>
      <c r="AS69" s="25">
        <v>2</v>
      </c>
      <c r="AT69" s="25">
        <v>6</v>
      </c>
      <c r="AU69" s="25"/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16"/>
      <c r="BF69" s="16">
        <f t="shared" si="13"/>
        <v>39</v>
      </c>
      <c r="BH69" s="2">
        <f t="shared" si="14"/>
        <v>0</v>
      </c>
    </row>
    <row r="70" spans="1:60" ht="12.75" customHeight="1">
      <c r="A70" s="271"/>
      <c r="B70" s="24" t="s">
        <v>58</v>
      </c>
      <c r="C70" s="68" t="s">
        <v>110</v>
      </c>
      <c r="D70" s="24" t="s">
        <v>12</v>
      </c>
      <c r="E70" s="25"/>
      <c r="F70" s="25"/>
      <c r="G70" s="25"/>
      <c r="H70" s="25"/>
      <c r="I70" s="25"/>
      <c r="J70" s="25"/>
      <c r="K70" s="24"/>
      <c r="L70" s="24"/>
      <c r="M70" s="24"/>
      <c r="N70" s="44"/>
      <c r="O70" s="44"/>
      <c r="P70" s="24"/>
      <c r="Q70" s="24"/>
      <c r="R70" s="24"/>
      <c r="S70" s="24"/>
      <c r="T70" s="24"/>
      <c r="U70" s="24">
        <v>0</v>
      </c>
      <c r="V70" s="21">
        <v>0</v>
      </c>
      <c r="W70" s="21">
        <v>0</v>
      </c>
      <c r="X70" s="24">
        <v>6</v>
      </c>
      <c r="Y70" s="24">
        <v>6</v>
      </c>
      <c r="Z70" s="24">
        <v>6</v>
      </c>
      <c r="AA70" s="24">
        <v>6</v>
      </c>
      <c r="AB70" s="24">
        <v>6</v>
      </c>
      <c r="AC70" s="24">
        <v>6</v>
      </c>
      <c r="AD70" s="24">
        <v>6</v>
      </c>
      <c r="AE70" s="24">
        <v>6</v>
      </c>
      <c r="AF70" s="24">
        <v>6</v>
      </c>
      <c r="AG70" s="24">
        <v>6</v>
      </c>
      <c r="AH70" s="24">
        <v>6</v>
      </c>
      <c r="AI70" s="24">
        <v>6</v>
      </c>
      <c r="AJ70" s="24">
        <v>12</v>
      </c>
      <c r="AK70" s="24">
        <v>6</v>
      </c>
      <c r="AL70" s="24">
        <v>12</v>
      </c>
      <c r="AM70" s="25">
        <v>6</v>
      </c>
      <c r="AN70" s="25">
        <v>12</v>
      </c>
      <c r="AO70" s="25">
        <v>6</v>
      </c>
      <c r="AP70" s="25">
        <v>12</v>
      </c>
      <c r="AQ70" s="25">
        <v>12</v>
      </c>
      <c r="AR70" s="25">
        <v>12</v>
      </c>
      <c r="AS70" s="25">
        <v>12</v>
      </c>
      <c r="AT70" s="25">
        <v>6</v>
      </c>
      <c r="AU70" s="25"/>
      <c r="AV70" s="21">
        <v>0</v>
      </c>
      <c r="AW70" s="21">
        <v>0</v>
      </c>
      <c r="AX70" s="21">
        <v>0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16">
        <f>SUM(E70:BD70)</f>
        <v>180</v>
      </c>
      <c r="BF70" s="16"/>
      <c r="BG70" s="2">
        <v>180</v>
      </c>
      <c r="BH70" s="2">
        <f t="shared" si="14"/>
        <v>0</v>
      </c>
    </row>
    <row r="71" spans="1:58" ht="45" customHeight="1">
      <c r="A71" s="271"/>
      <c r="B71" s="301" t="s">
        <v>182</v>
      </c>
      <c r="C71" s="308" t="s">
        <v>156</v>
      </c>
      <c r="D71" s="26" t="s">
        <v>12</v>
      </c>
      <c r="E71" s="25">
        <f>E73</f>
        <v>2</v>
      </c>
      <c r="F71" s="25">
        <f aca="true" t="shared" si="17" ref="F71:AH71">F73</f>
        <v>3</v>
      </c>
      <c r="G71" s="25">
        <f t="shared" si="17"/>
        <v>2</v>
      </c>
      <c r="H71" s="25">
        <f t="shared" si="17"/>
        <v>3</v>
      </c>
      <c r="I71" s="25">
        <f t="shared" si="17"/>
        <v>2</v>
      </c>
      <c r="J71" s="25">
        <f t="shared" si="17"/>
        <v>3</v>
      </c>
      <c r="K71" s="25">
        <f t="shared" si="17"/>
        <v>2</v>
      </c>
      <c r="L71" s="25">
        <f t="shared" si="17"/>
        <v>3</v>
      </c>
      <c r="M71" s="25">
        <f t="shared" si="17"/>
        <v>2</v>
      </c>
      <c r="N71" s="45">
        <f t="shared" si="17"/>
        <v>3</v>
      </c>
      <c r="O71" s="45">
        <f t="shared" si="17"/>
        <v>2</v>
      </c>
      <c r="P71" s="25">
        <f t="shared" si="17"/>
        <v>3</v>
      </c>
      <c r="Q71" s="25">
        <f t="shared" si="17"/>
        <v>2</v>
      </c>
      <c r="R71" s="25">
        <f t="shared" si="17"/>
        <v>2</v>
      </c>
      <c r="S71" s="25">
        <f t="shared" si="17"/>
        <v>1</v>
      </c>
      <c r="T71" s="25">
        <f t="shared" si="17"/>
        <v>1</v>
      </c>
      <c r="U71" s="24">
        <v>0</v>
      </c>
      <c r="V71" s="21">
        <f t="shared" si="17"/>
        <v>0</v>
      </c>
      <c r="W71" s="21">
        <f t="shared" si="17"/>
        <v>0</v>
      </c>
      <c r="X71" s="25">
        <f t="shared" si="17"/>
        <v>4</v>
      </c>
      <c r="Y71" s="25">
        <f t="shared" si="17"/>
        <v>2</v>
      </c>
      <c r="Z71" s="25">
        <f t="shared" si="17"/>
        <v>4</v>
      </c>
      <c r="AA71" s="25">
        <f t="shared" si="17"/>
        <v>2</v>
      </c>
      <c r="AB71" s="25">
        <f t="shared" si="17"/>
        <v>4</v>
      </c>
      <c r="AC71" s="25">
        <f t="shared" si="17"/>
        <v>2</v>
      </c>
      <c r="AD71" s="25">
        <f t="shared" si="17"/>
        <v>4</v>
      </c>
      <c r="AE71" s="25">
        <f t="shared" si="17"/>
        <v>2</v>
      </c>
      <c r="AF71" s="25">
        <f t="shared" si="17"/>
        <v>4</v>
      </c>
      <c r="AG71" s="25">
        <f t="shared" si="17"/>
        <v>2</v>
      </c>
      <c r="AH71" s="25">
        <f t="shared" si="17"/>
        <v>3</v>
      </c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1">
        <v>0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0</v>
      </c>
      <c r="BE71" s="16"/>
      <c r="BF71" s="16"/>
    </row>
    <row r="72" spans="1:58" ht="19.5" customHeight="1">
      <c r="A72" s="271"/>
      <c r="B72" s="302"/>
      <c r="C72" s="309"/>
      <c r="D72" s="26" t="s">
        <v>13</v>
      </c>
      <c r="E72" s="25">
        <f>E74</f>
        <v>1</v>
      </c>
      <c r="F72" s="25">
        <f aca="true" t="shared" si="18" ref="F72:AH72">F74</f>
        <v>2</v>
      </c>
      <c r="G72" s="25">
        <f t="shared" si="18"/>
        <v>1</v>
      </c>
      <c r="H72" s="25">
        <f t="shared" si="18"/>
        <v>2</v>
      </c>
      <c r="I72" s="25">
        <f t="shared" si="18"/>
        <v>1</v>
      </c>
      <c r="J72" s="25">
        <f t="shared" si="18"/>
        <v>2</v>
      </c>
      <c r="K72" s="25">
        <f t="shared" si="18"/>
        <v>1</v>
      </c>
      <c r="L72" s="25">
        <f t="shared" si="18"/>
        <v>2</v>
      </c>
      <c r="M72" s="25">
        <f t="shared" si="18"/>
        <v>1</v>
      </c>
      <c r="N72" s="45">
        <f t="shared" si="18"/>
        <v>2</v>
      </c>
      <c r="O72" s="45">
        <f t="shared" si="18"/>
        <v>1</v>
      </c>
      <c r="P72" s="25">
        <f t="shared" si="18"/>
        <v>2</v>
      </c>
      <c r="Q72" s="25">
        <f t="shared" si="18"/>
        <v>1</v>
      </c>
      <c r="R72" s="25">
        <f t="shared" si="18"/>
        <v>1</v>
      </c>
      <c r="S72" s="25">
        <f t="shared" si="18"/>
        <v>1</v>
      </c>
      <c r="T72" s="25">
        <f t="shared" si="18"/>
        <v>2</v>
      </c>
      <c r="U72" s="24">
        <v>0</v>
      </c>
      <c r="V72" s="21">
        <f t="shared" si="18"/>
        <v>0</v>
      </c>
      <c r="W72" s="21">
        <f t="shared" si="18"/>
        <v>0</v>
      </c>
      <c r="X72" s="25">
        <f t="shared" si="18"/>
        <v>2</v>
      </c>
      <c r="Y72" s="25">
        <f t="shared" si="18"/>
        <v>1</v>
      </c>
      <c r="Z72" s="25">
        <f t="shared" si="18"/>
        <v>2</v>
      </c>
      <c r="AA72" s="25">
        <f t="shared" si="18"/>
        <v>1</v>
      </c>
      <c r="AB72" s="25">
        <f t="shared" si="18"/>
        <v>2</v>
      </c>
      <c r="AC72" s="25">
        <f t="shared" si="18"/>
        <v>0</v>
      </c>
      <c r="AD72" s="25">
        <f t="shared" si="18"/>
        <v>2</v>
      </c>
      <c r="AE72" s="25">
        <f t="shared" si="18"/>
        <v>1</v>
      </c>
      <c r="AF72" s="25">
        <f t="shared" si="18"/>
        <v>1</v>
      </c>
      <c r="AG72" s="25">
        <f t="shared" si="18"/>
        <v>0</v>
      </c>
      <c r="AH72" s="25">
        <f t="shared" si="18"/>
        <v>2</v>
      </c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1">
        <v>0</v>
      </c>
      <c r="AW72" s="21">
        <v>0</v>
      </c>
      <c r="AX72" s="21">
        <v>0</v>
      </c>
      <c r="AY72" s="21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16"/>
      <c r="BF72" s="16"/>
    </row>
    <row r="73" spans="1:60" ht="39" customHeight="1">
      <c r="A73" s="271"/>
      <c r="B73" s="265" t="s">
        <v>57</v>
      </c>
      <c r="C73" s="340" t="s">
        <v>62</v>
      </c>
      <c r="D73" s="13" t="s">
        <v>12</v>
      </c>
      <c r="E73" s="25">
        <v>2</v>
      </c>
      <c r="F73" s="25">
        <v>3</v>
      </c>
      <c r="G73" s="25">
        <v>2</v>
      </c>
      <c r="H73" s="25">
        <v>3</v>
      </c>
      <c r="I73" s="25">
        <v>2</v>
      </c>
      <c r="J73" s="25">
        <v>3</v>
      </c>
      <c r="K73" s="25">
        <v>2</v>
      </c>
      <c r="L73" s="25">
        <v>3</v>
      </c>
      <c r="M73" s="25">
        <v>2</v>
      </c>
      <c r="N73" s="44">
        <v>3</v>
      </c>
      <c r="O73" s="44">
        <v>2</v>
      </c>
      <c r="P73" s="24">
        <v>3</v>
      </c>
      <c r="Q73" s="24">
        <v>2</v>
      </c>
      <c r="R73" s="24">
        <v>2</v>
      </c>
      <c r="S73" s="24">
        <v>1</v>
      </c>
      <c r="T73" s="24">
        <v>1</v>
      </c>
      <c r="U73" s="24">
        <v>0</v>
      </c>
      <c r="V73" s="21">
        <v>0</v>
      </c>
      <c r="W73" s="21">
        <v>0</v>
      </c>
      <c r="X73" s="24">
        <v>4</v>
      </c>
      <c r="Y73" s="24">
        <v>2</v>
      </c>
      <c r="Z73" s="24">
        <v>4</v>
      </c>
      <c r="AA73" s="24">
        <v>2</v>
      </c>
      <c r="AB73" s="24">
        <v>4</v>
      </c>
      <c r="AC73" s="24">
        <v>2</v>
      </c>
      <c r="AD73" s="24">
        <v>4</v>
      </c>
      <c r="AE73" s="24">
        <v>2</v>
      </c>
      <c r="AF73" s="24">
        <v>4</v>
      </c>
      <c r="AG73" s="24">
        <v>2</v>
      </c>
      <c r="AH73" s="24">
        <v>3</v>
      </c>
      <c r="AI73" s="24"/>
      <c r="AJ73" s="24"/>
      <c r="AK73" s="24"/>
      <c r="AL73" s="24"/>
      <c r="AM73" s="24"/>
      <c r="AN73" s="24"/>
      <c r="AO73" s="24"/>
      <c r="AP73" s="25"/>
      <c r="AQ73" s="29"/>
      <c r="AR73" s="25"/>
      <c r="AS73" s="25"/>
      <c r="AT73" s="25"/>
      <c r="AU73" s="25"/>
      <c r="AV73" s="21">
        <v>0</v>
      </c>
      <c r="AW73" s="21">
        <v>0</v>
      </c>
      <c r="AX73" s="21">
        <v>0</v>
      </c>
      <c r="AY73" s="21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0</v>
      </c>
      <c r="BE73" s="16">
        <f>SUM(E73:BD73)</f>
        <v>69</v>
      </c>
      <c r="BF73" s="16"/>
      <c r="BG73" s="2">
        <v>69</v>
      </c>
      <c r="BH73" s="2">
        <f t="shared" si="14"/>
        <v>36</v>
      </c>
    </row>
    <row r="74" spans="1:60" ht="13.5" thickBot="1">
      <c r="A74" s="271"/>
      <c r="B74" s="265"/>
      <c r="C74" s="341"/>
      <c r="D74" s="13" t="s">
        <v>13</v>
      </c>
      <c r="E74" s="25">
        <v>1</v>
      </c>
      <c r="F74" s="25">
        <v>2</v>
      </c>
      <c r="G74" s="25">
        <v>1</v>
      </c>
      <c r="H74" s="25">
        <v>2</v>
      </c>
      <c r="I74" s="25">
        <v>1</v>
      </c>
      <c r="J74" s="25">
        <v>2</v>
      </c>
      <c r="K74" s="25">
        <v>1</v>
      </c>
      <c r="L74" s="25">
        <v>2</v>
      </c>
      <c r="M74" s="25">
        <v>1</v>
      </c>
      <c r="N74" s="45">
        <v>2</v>
      </c>
      <c r="O74" s="45">
        <v>1</v>
      </c>
      <c r="P74" s="25">
        <v>2</v>
      </c>
      <c r="Q74" s="25">
        <v>1</v>
      </c>
      <c r="R74" s="25">
        <v>1</v>
      </c>
      <c r="S74" s="25">
        <v>1</v>
      </c>
      <c r="T74" s="25">
        <v>2</v>
      </c>
      <c r="U74" s="24">
        <v>0</v>
      </c>
      <c r="V74" s="21">
        <v>0</v>
      </c>
      <c r="W74" s="21">
        <v>0</v>
      </c>
      <c r="X74" s="24">
        <v>2</v>
      </c>
      <c r="Y74" s="24">
        <v>1</v>
      </c>
      <c r="Z74" s="24">
        <v>2</v>
      </c>
      <c r="AA74" s="24">
        <v>1</v>
      </c>
      <c r="AB74" s="24">
        <v>2</v>
      </c>
      <c r="AC74" s="24"/>
      <c r="AD74" s="24">
        <v>2</v>
      </c>
      <c r="AE74" s="24">
        <v>1</v>
      </c>
      <c r="AF74" s="24">
        <v>1</v>
      </c>
      <c r="AG74" s="24"/>
      <c r="AH74" s="24">
        <v>2</v>
      </c>
      <c r="AI74" s="24"/>
      <c r="AJ74" s="24"/>
      <c r="AK74" s="24"/>
      <c r="AL74" s="24"/>
      <c r="AM74" s="25"/>
      <c r="AN74" s="25"/>
      <c r="AO74" s="25"/>
      <c r="AP74" s="25"/>
      <c r="AQ74" s="25"/>
      <c r="AR74" s="25"/>
      <c r="AS74" s="25"/>
      <c r="AT74" s="25"/>
      <c r="AU74" s="25"/>
      <c r="AV74" s="21">
        <v>0</v>
      </c>
      <c r="AW74" s="21">
        <v>0</v>
      </c>
      <c r="AX74" s="21">
        <v>0</v>
      </c>
      <c r="AY74" s="21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16"/>
      <c r="BF74" s="16">
        <f>SUM(E74:AV74)</f>
        <v>37</v>
      </c>
      <c r="BH74" s="2">
        <f aca="true" t="shared" si="19" ref="BH74:BH93">SUM(E74:U74)</f>
        <v>23</v>
      </c>
    </row>
    <row r="75" spans="1:60" ht="12.75">
      <c r="A75" s="271"/>
      <c r="B75" s="24" t="s">
        <v>60</v>
      </c>
      <c r="C75" s="68" t="s">
        <v>110</v>
      </c>
      <c r="D75" s="13" t="s">
        <v>12</v>
      </c>
      <c r="E75" s="25"/>
      <c r="F75" s="25"/>
      <c r="G75" s="25"/>
      <c r="H75" s="25"/>
      <c r="I75" s="25"/>
      <c r="J75" s="25"/>
      <c r="K75" s="24"/>
      <c r="L75" s="24"/>
      <c r="M75" s="24"/>
      <c r="N75" s="44"/>
      <c r="O75" s="44"/>
      <c r="P75" s="24"/>
      <c r="Q75" s="24"/>
      <c r="R75" s="24"/>
      <c r="S75" s="24"/>
      <c r="T75" s="24"/>
      <c r="U75" s="24">
        <v>0</v>
      </c>
      <c r="V75" s="21">
        <v>0</v>
      </c>
      <c r="W75" s="21">
        <v>0</v>
      </c>
      <c r="X75" s="24"/>
      <c r="Y75" s="24">
        <v>6</v>
      </c>
      <c r="Z75" s="24"/>
      <c r="AA75" s="24">
        <v>6</v>
      </c>
      <c r="AB75" s="24"/>
      <c r="AC75" s="24">
        <v>6</v>
      </c>
      <c r="AD75" s="24"/>
      <c r="AE75" s="24">
        <v>6</v>
      </c>
      <c r="AF75" s="24"/>
      <c r="AG75" s="25">
        <v>6</v>
      </c>
      <c r="AH75" s="25"/>
      <c r="AI75" s="25">
        <v>6</v>
      </c>
      <c r="AJ75" s="29"/>
      <c r="AK75" s="24">
        <v>6</v>
      </c>
      <c r="AL75" s="25"/>
      <c r="AM75" s="25">
        <v>6</v>
      </c>
      <c r="AN75" s="25"/>
      <c r="AO75" s="25">
        <v>6</v>
      </c>
      <c r="AP75" s="25"/>
      <c r="AQ75" s="29">
        <v>6</v>
      </c>
      <c r="AR75" s="25"/>
      <c r="AS75" s="25">
        <v>6</v>
      </c>
      <c r="AT75" s="25">
        <v>6</v>
      </c>
      <c r="AU75" s="25"/>
      <c r="AV75" s="21">
        <v>0</v>
      </c>
      <c r="AW75" s="21">
        <v>0</v>
      </c>
      <c r="AX75" s="21">
        <v>0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0</v>
      </c>
      <c r="BE75" s="16">
        <f>SUM(E75:BD75)</f>
        <v>72</v>
      </c>
      <c r="BF75" s="16"/>
      <c r="BG75" s="2">
        <v>72</v>
      </c>
      <c r="BH75" s="2">
        <f>SUM(E75:U75)</f>
        <v>0</v>
      </c>
    </row>
    <row r="76" spans="1:58" ht="12.75">
      <c r="A76" s="271"/>
      <c r="B76" s="339" t="s">
        <v>21</v>
      </c>
      <c r="C76" s="339" t="s">
        <v>129</v>
      </c>
      <c r="D76" s="13" t="s">
        <v>12</v>
      </c>
      <c r="E76" s="25"/>
      <c r="F76" s="25"/>
      <c r="G76" s="25"/>
      <c r="H76" s="25"/>
      <c r="I76" s="25"/>
      <c r="J76" s="25"/>
      <c r="K76" s="24"/>
      <c r="L76" s="24"/>
      <c r="M76" s="24"/>
      <c r="N76" s="44"/>
      <c r="O76" s="44"/>
      <c r="P76" s="24"/>
      <c r="Q76" s="24"/>
      <c r="R76" s="24"/>
      <c r="S76" s="24"/>
      <c r="T76" s="24"/>
      <c r="U76" s="24">
        <v>0</v>
      </c>
      <c r="V76" s="21">
        <v>0</v>
      </c>
      <c r="W76" s="21">
        <v>0</v>
      </c>
      <c r="X76" s="13">
        <v>1</v>
      </c>
      <c r="Y76" s="13">
        <v>1</v>
      </c>
      <c r="Z76" s="13">
        <v>1</v>
      </c>
      <c r="AA76" s="13">
        <v>1</v>
      </c>
      <c r="AB76" s="13">
        <v>1</v>
      </c>
      <c r="AC76" s="24">
        <v>1</v>
      </c>
      <c r="AD76" s="24">
        <v>1</v>
      </c>
      <c r="AE76" s="24">
        <v>1</v>
      </c>
      <c r="AF76" s="24">
        <v>1</v>
      </c>
      <c r="AG76" s="24">
        <v>1</v>
      </c>
      <c r="AH76" s="24">
        <v>1</v>
      </c>
      <c r="AI76" s="24">
        <v>1</v>
      </c>
      <c r="AJ76" s="24">
        <v>1</v>
      </c>
      <c r="AK76" s="24">
        <v>1</v>
      </c>
      <c r="AL76" s="24">
        <v>1</v>
      </c>
      <c r="AM76" s="24">
        <v>1</v>
      </c>
      <c r="AN76" s="24">
        <v>1</v>
      </c>
      <c r="AO76" s="24">
        <v>1</v>
      </c>
      <c r="AP76" s="24">
        <v>1</v>
      </c>
      <c r="AQ76" s="24">
        <v>1</v>
      </c>
      <c r="AR76" s="24"/>
      <c r="AS76" s="24"/>
      <c r="AT76" s="25"/>
      <c r="AU76" s="25"/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16">
        <f>SUM(E76:BD76)</f>
        <v>20</v>
      </c>
      <c r="BF76" s="16"/>
    </row>
    <row r="77" spans="1:58" ht="12.75">
      <c r="A77" s="271"/>
      <c r="B77" s="339"/>
      <c r="C77" s="339"/>
      <c r="D77" s="13" t="s">
        <v>13</v>
      </c>
      <c r="E77" s="23"/>
      <c r="F77" s="23"/>
      <c r="G77" s="23"/>
      <c r="H77" s="23"/>
      <c r="I77" s="23"/>
      <c r="J77" s="23"/>
      <c r="K77" s="23"/>
      <c r="L77" s="23"/>
      <c r="M77" s="23"/>
      <c r="N77" s="185"/>
      <c r="O77" s="185"/>
      <c r="P77" s="23"/>
      <c r="Q77" s="23"/>
      <c r="R77" s="23"/>
      <c r="S77" s="23"/>
      <c r="T77" s="23"/>
      <c r="U77" s="24">
        <v>0</v>
      </c>
      <c r="V77" s="21">
        <v>0</v>
      </c>
      <c r="W77" s="21">
        <v>0</v>
      </c>
      <c r="X77" s="13">
        <v>1</v>
      </c>
      <c r="Y77" s="13">
        <v>1</v>
      </c>
      <c r="Z77" s="13">
        <v>1</v>
      </c>
      <c r="AA77" s="13">
        <v>1</v>
      </c>
      <c r="AB77" s="13">
        <v>1</v>
      </c>
      <c r="AC77" s="13">
        <v>1</v>
      </c>
      <c r="AD77" s="13">
        <v>1</v>
      </c>
      <c r="AE77" s="13">
        <v>1</v>
      </c>
      <c r="AF77" s="13">
        <v>1</v>
      </c>
      <c r="AG77" s="13">
        <v>1</v>
      </c>
      <c r="AH77" s="13">
        <v>1</v>
      </c>
      <c r="AI77" s="13">
        <v>1</v>
      </c>
      <c r="AJ77" s="13">
        <v>1</v>
      </c>
      <c r="AK77" s="13">
        <v>1</v>
      </c>
      <c r="AL77" s="13">
        <v>1</v>
      </c>
      <c r="AM77" s="13">
        <v>1</v>
      </c>
      <c r="AN77" s="13">
        <v>1</v>
      </c>
      <c r="AO77" s="13">
        <v>1</v>
      </c>
      <c r="AP77" s="13">
        <v>1</v>
      </c>
      <c r="AQ77" s="13">
        <v>1</v>
      </c>
      <c r="AR77" s="25"/>
      <c r="AS77" s="25"/>
      <c r="AT77" s="27"/>
      <c r="AU77" s="25"/>
      <c r="AV77" s="21">
        <v>0</v>
      </c>
      <c r="AW77" s="21">
        <v>0</v>
      </c>
      <c r="AX77" s="21">
        <v>0</v>
      </c>
      <c r="AY77" s="21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73"/>
      <c r="BF77" s="16">
        <f>SUM(E77:AV77)</f>
        <v>20</v>
      </c>
    </row>
    <row r="78" spans="1:60" ht="12.75" customHeight="1" hidden="1">
      <c r="A78" s="271"/>
      <c r="B78" s="71" t="s">
        <v>61</v>
      </c>
      <c r="C78" s="69"/>
      <c r="D78" s="24"/>
      <c r="E78" s="25"/>
      <c r="F78" s="25"/>
      <c r="G78" s="25"/>
      <c r="H78" s="25"/>
      <c r="I78" s="25"/>
      <c r="J78" s="25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>
        <v>0</v>
      </c>
      <c r="V78" s="21">
        <v>0</v>
      </c>
      <c r="W78" s="21">
        <v>0</v>
      </c>
      <c r="X78" s="24"/>
      <c r="Y78" s="24"/>
      <c r="Z78" s="24"/>
      <c r="AA78" s="24"/>
      <c r="AB78" s="24"/>
      <c r="AC78" s="34"/>
      <c r="AD78" s="24"/>
      <c r="AE78" s="34"/>
      <c r="AF78" s="24"/>
      <c r="AG78" s="25"/>
      <c r="AH78" s="25"/>
      <c r="AI78" s="25"/>
      <c r="AJ78" s="29"/>
      <c r="AK78" s="24"/>
      <c r="AL78" s="45"/>
      <c r="AM78" s="35"/>
      <c r="AN78" s="42"/>
      <c r="AO78" s="25"/>
      <c r="AP78" s="25"/>
      <c r="AQ78" s="29"/>
      <c r="AR78" s="25"/>
      <c r="AS78" s="35"/>
      <c r="AT78" s="25"/>
      <c r="AU78" s="25"/>
      <c r="AV78" s="21">
        <v>0</v>
      </c>
      <c r="AW78" s="21">
        <v>0</v>
      </c>
      <c r="AX78" s="21">
        <v>0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21">
        <v>0</v>
      </c>
      <c r="BE78" s="16">
        <f aca="true" t="shared" si="20" ref="BE78:BE91">SUM(E78:BD78)</f>
        <v>0</v>
      </c>
      <c r="BF78" s="16">
        <f aca="true" t="shared" si="21" ref="BF78:BF90">SUM(E78:AV78)</f>
        <v>0</v>
      </c>
      <c r="BH78" s="2">
        <f t="shared" si="19"/>
        <v>0</v>
      </c>
    </row>
    <row r="79" spans="1:60" ht="56.25" customHeight="1" hidden="1">
      <c r="A79" s="271"/>
      <c r="B79" s="262" t="s">
        <v>63</v>
      </c>
      <c r="C79" s="290" t="s">
        <v>71</v>
      </c>
      <c r="D79" s="24"/>
      <c r="E79" s="25"/>
      <c r="F79" s="25"/>
      <c r="G79" s="25"/>
      <c r="H79" s="25"/>
      <c r="I79" s="25"/>
      <c r="J79" s="25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>
        <v>0</v>
      </c>
      <c r="V79" s="21">
        <v>0</v>
      </c>
      <c r="W79" s="21">
        <v>0</v>
      </c>
      <c r="X79" s="24"/>
      <c r="Y79" s="24"/>
      <c r="Z79" s="24"/>
      <c r="AA79" s="24"/>
      <c r="AB79" s="24"/>
      <c r="AC79" s="34"/>
      <c r="AD79" s="24"/>
      <c r="AE79" s="34"/>
      <c r="AF79" s="24"/>
      <c r="AG79" s="25"/>
      <c r="AH79" s="25"/>
      <c r="AI79" s="25"/>
      <c r="AJ79" s="29"/>
      <c r="AK79" s="24"/>
      <c r="AL79" s="45"/>
      <c r="AM79" s="35"/>
      <c r="AN79" s="42"/>
      <c r="AO79" s="25"/>
      <c r="AP79" s="25"/>
      <c r="AQ79" s="29"/>
      <c r="AR79" s="25"/>
      <c r="AS79" s="35"/>
      <c r="AT79" s="25"/>
      <c r="AU79" s="25"/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16">
        <f t="shared" si="20"/>
        <v>0</v>
      </c>
      <c r="BF79" s="16">
        <f t="shared" si="21"/>
        <v>0</v>
      </c>
      <c r="BH79" s="2">
        <f t="shared" si="19"/>
        <v>0</v>
      </c>
    </row>
    <row r="80" spans="1:60" ht="13.5" customHeight="1" hidden="1" thickBot="1">
      <c r="A80" s="271"/>
      <c r="B80" s="262"/>
      <c r="C80" s="291"/>
      <c r="D80" s="24"/>
      <c r="E80" s="25"/>
      <c r="F80" s="25"/>
      <c r="G80" s="25"/>
      <c r="H80" s="25"/>
      <c r="I80" s="25"/>
      <c r="J80" s="25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>
        <v>0</v>
      </c>
      <c r="V80" s="21">
        <v>0</v>
      </c>
      <c r="W80" s="21">
        <v>0</v>
      </c>
      <c r="X80" s="24"/>
      <c r="Y80" s="24"/>
      <c r="Z80" s="24"/>
      <c r="AA80" s="24"/>
      <c r="AB80" s="24"/>
      <c r="AC80" s="34"/>
      <c r="AD80" s="24"/>
      <c r="AE80" s="34"/>
      <c r="AF80" s="24"/>
      <c r="AG80" s="25"/>
      <c r="AH80" s="25"/>
      <c r="AI80" s="25"/>
      <c r="AJ80" s="29"/>
      <c r="AK80" s="24"/>
      <c r="AL80" s="45"/>
      <c r="AM80" s="35"/>
      <c r="AN80" s="42"/>
      <c r="AO80" s="25"/>
      <c r="AP80" s="25"/>
      <c r="AQ80" s="29"/>
      <c r="AR80" s="25"/>
      <c r="AS80" s="35"/>
      <c r="AT80" s="25"/>
      <c r="AU80" s="25"/>
      <c r="AV80" s="21">
        <v>0</v>
      </c>
      <c r="AW80" s="21">
        <v>0</v>
      </c>
      <c r="AX80" s="21">
        <v>0</v>
      </c>
      <c r="AY80" s="21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16">
        <f t="shared" si="20"/>
        <v>0</v>
      </c>
      <c r="BF80" s="16">
        <f t="shared" si="21"/>
        <v>0</v>
      </c>
      <c r="BH80" s="2">
        <f t="shared" si="19"/>
        <v>0</v>
      </c>
    </row>
    <row r="81" spans="1:60" ht="12.75" customHeight="1" hidden="1">
      <c r="A81" s="271"/>
      <c r="B81" s="265" t="s">
        <v>64</v>
      </c>
      <c r="C81" s="303" t="s">
        <v>72</v>
      </c>
      <c r="D81" s="24"/>
      <c r="E81" s="25"/>
      <c r="F81" s="25"/>
      <c r="G81" s="25"/>
      <c r="H81" s="25"/>
      <c r="I81" s="25"/>
      <c r="J81" s="25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>
        <v>0</v>
      </c>
      <c r="V81" s="21">
        <v>0</v>
      </c>
      <c r="W81" s="21">
        <v>0</v>
      </c>
      <c r="X81" s="24"/>
      <c r="Y81" s="24"/>
      <c r="Z81" s="24"/>
      <c r="AA81" s="24"/>
      <c r="AB81" s="24"/>
      <c r="AC81" s="34"/>
      <c r="AD81" s="24"/>
      <c r="AE81" s="34"/>
      <c r="AF81" s="24"/>
      <c r="AG81" s="25"/>
      <c r="AH81" s="25"/>
      <c r="AI81" s="25"/>
      <c r="AJ81" s="29"/>
      <c r="AK81" s="24"/>
      <c r="AL81" s="45"/>
      <c r="AM81" s="35"/>
      <c r="AN81" s="42"/>
      <c r="AO81" s="25"/>
      <c r="AP81" s="25"/>
      <c r="AQ81" s="29"/>
      <c r="AR81" s="25"/>
      <c r="AS81" s="35"/>
      <c r="AT81" s="25"/>
      <c r="AU81" s="25"/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16">
        <f t="shared" si="20"/>
        <v>0</v>
      </c>
      <c r="BF81" s="16">
        <f t="shared" si="21"/>
        <v>0</v>
      </c>
      <c r="BH81" s="2">
        <f t="shared" si="19"/>
        <v>0</v>
      </c>
    </row>
    <row r="82" spans="1:60" ht="34.5" customHeight="1" hidden="1">
      <c r="A82" s="271"/>
      <c r="B82" s="265"/>
      <c r="C82" s="302"/>
      <c r="D82" s="24"/>
      <c r="E82" s="25"/>
      <c r="F82" s="25"/>
      <c r="G82" s="25"/>
      <c r="H82" s="25"/>
      <c r="I82" s="25"/>
      <c r="J82" s="25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>
        <v>0</v>
      </c>
      <c r="V82" s="21">
        <v>0</v>
      </c>
      <c r="W82" s="21">
        <v>0</v>
      </c>
      <c r="X82" s="24"/>
      <c r="Y82" s="24"/>
      <c r="Z82" s="24"/>
      <c r="AA82" s="24"/>
      <c r="AB82" s="24"/>
      <c r="AC82" s="34"/>
      <c r="AD82" s="24"/>
      <c r="AE82" s="34"/>
      <c r="AF82" s="24"/>
      <c r="AG82" s="25"/>
      <c r="AH82" s="25"/>
      <c r="AI82" s="25"/>
      <c r="AJ82" s="29"/>
      <c r="AK82" s="24"/>
      <c r="AL82" s="45"/>
      <c r="AM82" s="35"/>
      <c r="AN82" s="42"/>
      <c r="AO82" s="25"/>
      <c r="AP82" s="25"/>
      <c r="AQ82" s="29"/>
      <c r="AR82" s="25"/>
      <c r="AS82" s="35"/>
      <c r="AT82" s="25"/>
      <c r="AU82" s="25"/>
      <c r="AV82" s="21">
        <v>0</v>
      </c>
      <c r="AW82" s="21">
        <v>0</v>
      </c>
      <c r="AX82" s="21">
        <v>0</v>
      </c>
      <c r="AY82" s="21">
        <v>0</v>
      </c>
      <c r="AZ82" s="21">
        <v>0</v>
      </c>
      <c r="BA82" s="21">
        <v>0</v>
      </c>
      <c r="BB82" s="21">
        <v>0</v>
      </c>
      <c r="BC82" s="21">
        <v>0</v>
      </c>
      <c r="BD82" s="21">
        <v>0</v>
      </c>
      <c r="BE82" s="16">
        <f t="shared" si="20"/>
        <v>0</v>
      </c>
      <c r="BF82" s="16">
        <f t="shared" si="21"/>
        <v>0</v>
      </c>
      <c r="BH82" s="2">
        <f t="shared" si="19"/>
        <v>0</v>
      </c>
    </row>
    <row r="83" spans="1:60" ht="12.75" customHeight="1" hidden="1">
      <c r="A83" s="271"/>
      <c r="B83" s="24" t="s">
        <v>65</v>
      </c>
      <c r="C83" s="26"/>
      <c r="D83" s="24"/>
      <c r="E83" s="25"/>
      <c r="F83" s="25"/>
      <c r="G83" s="25"/>
      <c r="H83" s="25"/>
      <c r="I83" s="25"/>
      <c r="J83" s="25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>
        <v>0</v>
      </c>
      <c r="V83" s="21">
        <v>0</v>
      </c>
      <c r="W83" s="21">
        <v>0</v>
      </c>
      <c r="X83" s="24"/>
      <c r="Y83" s="24"/>
      <c r="Z83" s="24"/>
      <c r="AA83" s="24"/>
      <c r="AB83" s="24"/>
      <c r="AC83" s="34"/>
      <c r="AD83" s="24"/>
      <c r="AE83" s="34"/>
      <c r="AF83" s="24"/>
      <c r="AG83" s="25"/>
      <c r="AH83" s="25"/>
      <c r="AI83" s="25"/>
      <c r="AJ83" s="29"/>
      <c r="AK83" s="24"/>
      <c r="AL83" s="45"/>
      <c r="AM83" s="35"/>
      <c r="AN83" s="42"/>
      <c r="AO83" s="25"/>
      <c r="AP83" s="25"/>
      <c r="AQ83" s="29"/>
      <c r="AR83" s="25"/>
      <c r="AS83" s="35"/>
      <c r="AT83" s="25"/>
      <c r="AU83" s="25"/>
      <c r="AV83" s="21">
        <v>0</v>
      </c>
      <c r="AW83" s="21">
        <v>0</v>
      </c>
      <c r="AX83" s="21">
        <v>0</v>
      </c>
      <c r="AY83" s="21">
        <v>0</v>
      </c>
      <c r="AZ83" s="21">
        <v>0</v>
      </c>
      <c r="BA83" s="21">
        <v>0</v>
      </c>
      <c r="BB83" s="21">
        <v>0</v>
      </c>
      <c r="BC83" s="21">
        <v>0</v>
      </c>
      <c r="BD83" s="21">
        <v>0</v>
      </c>
      <c r="BE83" s="16">
        <f t="shared" si="20"/>
        <v>0</v>
      </c>
      <c r="BF83" s="16">
        <f t="shared" si="21"/>
        <v>0</v>
      </c>
      <c r="BH83" s="2">
        <f t="shared" si="19"/>
        <v>0</v>
      </c>
    </row>
    <row r="84" spans="1:60" ht="12.75" customHeight="1" hidden="1">
      <c r="A84" s="271"/>
      <c r="B84" s="24" t="s">
        <v>66</v>
      </c>
      <c r="C84" s="26"/>
      <c r="D84" s="24"/>
      <c r="E84" s="25"/>
      <c r="F84" s="25"/>
      <c r="G84" s="25"/>
      <c r="H84" s="25"/>
      <c r="I84" s="25"/>
      <c r="J84" s="25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>
        <v>0</v>
      </c>
      <c r="V84" s="21">
        <v>0</v>
      </c>
      <c r="W84" s="21">
        <v>0</v>
      </c>
      <c r="X84" s="24"/>
      <c r="Y84" s="24"/>
      <c r="Z84" s="24"/>
      <c r="AA84" s="24"/>
      <c r="AB84" s="24"/>
      <c r="AC84" s="34"/>
      <c r="AD84" s="24"/>
      <c r="AE84" s="34"/>
      <c r="AF84" s="24"/>
      <c r="AG84" s="25"/>
      <c r="AH84" s="25"/>
      <c r="AI84" s="25"/>
      <c r="AJ84" s="29"/>
      <c r="AK84" s="24"/>
      <c r="AL84" s="45"/>
      <c r="AM84" s="35"/>
      <c r="AN84" s="42"/>
      <c r="AO84" s="25"/>
      <c r="AP84" s="25"/>
      <c r="AQ84" s="29"/>
      <c r="AR84" s="25"/>
      <c r="AS84" s="35"/>
      <c r="AT84" s="25"/>
      <c r="AU84" s="25"/>
      <c r="AV84" s="21">
        <v>0</v>
      </c>
      <c r="AW84" s="21">
        <v>0</v>
      </c>
      <c r="AX84" s="21">
        <v>0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21">
        <v>0</v>
      </c>
      <c r="BE84" s="16">
        <f t="shared" si="20"/>
        <v>0</v>
      </c>
      <c r="BF84" s="16">
        <f t="shared" si="21"/>
        <v>0</v>
      </c>
      <c r="BH84" s="2">
        <f t="shared" si="19"/>
        <v>0</v>
      </c>
    </row>
    <row r="85" spans="1:60" ht="54" customHeight="1" hidden="1">
      <c r="A85" s="271"/>
      <c r="B85" s="262" t="s">
        <v>67</v>
      </c>
      <c r="C85" s="304" t="s">
        <v>73</v>
      </c>
      <c r="D85" s="24"/>
      <c r="E85" s="25"/>
      <c r="F85" s="25"/>
      <c r="G85" s="25"/>
      <c r="H85" s="25"/>
      <c r="I85" s="25"/>
      <c r="J85" s="25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>
        <v>0</v>
      </c>
      <c r="V85" s="21">
        <v>0</v>
      </c>
      <c r="W85" s="21">
        <v>0</v>
      </c>
      <c r="X85" s="24"/>
      <c r="Y85" s="24"/>
      <c r="Z85" s="24"/>
      <c r="AA85" s="24"/>
      <c r="AB85" s="24"/>
      <c r="AC85" s="34"/>
      <c r="AD85" s="24"/>
      <c r="AE85" s="34"/>
      <c r="AF85" s="24"/>
      <c r="AG85" s="25"/>
      <c r="AH85" s="25"/>
      <c r="AI85" s="25"/>
      <c r="AJ85" s="29"/>
      <c r="AK85" s="24"/>
      <c r="AL85" s="45"/>
      <c r="AM85" s="35"/>
      <c r="AN85" s="42"/>
      <c r="AO85" s="25"/>
      <c r="AP85" s="25"/>
      <c r="AQ85" s="29"/>
      <c r="AR85" s="25"/>
      <c r="AS85" s="35"/>
      <c r="AT85" s="25"/>
      <c r="AU85" s="25"/>
      <c r="AV85" s="21">
        <v>0</v>
      </c>
      <c r="AW85" s="21">
        <v>0</v>
      </c>
      <c r="AX85" s="21">
        <v>0</v>
      </c>
      <c r="AY85" s="21">
        <v>0</v>
      </c>
      <c r="AZ85" s="21">
        <v>0</v>
      </c>
      <c r="BA85" s="21">
        <v>0</v>
      </c>
      <c r="BB85" s="21">
        <v>0</v>
      </c>
      <c r="BC85" s="21">
        <v>0</v>
      </c>
      <c r="BD85" s="21">
        <v>0</v>
      </c>
      <c r="BE85" s="16">
        <f t="shared" si="20"/>
        <v>0</v>
      </c>
      <c r="BF85" s="16">
        <f t="shared" si="21"/>
        <v>0</v>
      </c>
      <c r="BH85" s="2">
        <f t="shared" si="19"/>
        <v>0</v>
      </c>
    </row>
    <row r="86" spans="1:60" ht="13.5" customHeight="1" hidden="1" thickBot="1">
      <c r="A86" s="271"/>
      <c r="B86" s="262"/>
      <c r="C86" s="305"/>
      <c r="D86" s="24"/>
      <c r="E86" s="25"/>
      <c r="F86" s="25"/>
      <c r="G86" s="25"/>
      <c r="H86" s="25"/>
      <c r="I86" s="25"/>
      <c r="J86" s="25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>
        <v>0</v>
      </c>
      <c r="V86" s="21">
        <v>0</v>
      </c>
      <c r="W86" s="21">
        <v>0</v>
      </c>
      <c r="X86" s="24"/>
      <c r="Y86" s="24"/>
      <c r="Z86" s="24"/>
      <c r="AA86" s="24"/>
      <c r="AB86" s="24"/>
      <c r="AC86" s="34"/>
      <c r="AD86" s="24"/>
      <c r="AE86" s="34"/>
      <c r="AF86" s="24"/>
      <c r="AG86" s="25"/>
      <c r="AH86" s="25"/>
      <c r="AI86" s="25"/>
      <c r="AJ86" s="29"/>
      <c r="AK86" s="24"/>
      <c r="AL86" s="45"/>
      <c r="AM86" s="35"/>
      <c r="AN86" s="42"/>
      <c r="AO86" s="25"/>
      <c r="AP86" s="25"/>
      <c r="AQ86" s="29"/>
      <c r="AR86" s="25"/>
      <c r="AS86" s="35"/>
      <c r="AT86" s="25"/>
      <c r="AU86" s="25"/>
      <c r="AV86" s="21">
        <v>0</v>
      </c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21">
        <v>0</v>
      </c>
      <c r="BE86" s="16">
        <f t="shared" si="20"/>
        <v>0</v>
      </c>
      <c r="BF86" s="16">
        <f t="shared" si="21"/>
        <v>0</v>
      </c>
      <c r="BH86" s="2">
        <f t="shared" si="19"/>
        <v>0</v>
      </c>
    </row>
    <row r="87" spans="1:60" ht="27" customHeight="1" hidden="1">
      <c r="A87" s="271"/>
      <c r="B87" s="265" t="s">
        <v>68</v>
      </c>
      <c r="C87" s="306" t="s">
        <v>74</v>
      </c>
      <c r="D87" s="24"/>
      <c r="E87" s="25"/>
      <c r="F87" s="25"/>
      <c r="G87" s="25"/>
      <c r="H87" s="25"/>
      <c r="I87" s="25"/>
      <c r="J87" s="25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>
        <v>0</v>
      </c>
      <c r="V87" s="21">
        <v>0</v>
      </c>
      <c r="W87" s="21">
        <v>0</v>
      </c>
      <c r="X87" s="24"/>
      <c r="Y87" s="24"/>
      <c r="Z87" s="24"/>
      <c r="AA87" s="24"/>
      <c r="AB87" s="24"/>
      <c r="AC87" s="34"/>
      <c r="AD87" s="24"/>
      <c r="AE87" s="34"/>
      <c r="AF87" s="24"/>
      <c r="AG87" s="25"/>
      <c r="AH87" s="25"/>
      <c r="AI87" s="25"/>
      <c r="AJ87" s="29"/>
      <c r="AK87" s="24"/>
      <c r="AL87" s="45"/>
      <c r="AM87" s="35"/>
      <c r="AN87" s="42"/>
      <c r="AO87" s="25"/>
      <c r="AP87" s="25"/>
      <c r="AQ87" s="29"/>
      <c r="AR87" s="25"/>
      <c r="AS87" s="35"/>
      <c r="AT87" s="25"/>
      <c r="AU87" s="25"/>
      <c r="AV87" s="21">
        <v>0</v>
      </c>
      <c r="AW87" s="21">
        <v>0</v>
      </c>
      <c r="AX87" s="21">
        <v>0</v>
      </c>
      <c r="AY87" s="21">
        <v>0</v>
      </c>
      <c r="AZ87" s="21">
        <v>0</v>
      </c>
      <c r="BA87" s="21">
        <v>0</v>
      </c>
      <c r="BB87" s="21">
        <v>0</v>
      </c>
      <c r="BC87" s="21">
        <v>0</v>
      </c>
      <c r="BD87" s="21">
        <v>0</v>
      </c>
      <c r="BE87" s="16">
        <f t="shared" si="20"/>
        <v>0</v>
      </c>
      <c r="BF87" s="16">
        <f t="shared" si="21"/>
        <v>0</v>
      </c>
      <c r="BH87" s="2">
        <f t="shared" si="19"/>
        <v>0</v>
      </c>
    </row>
    <row r="88" spans="1:60" ht="13.5" customHeight="1" hidden="1" thickBot="1">
      <c r="A88" s="271"/>
      <c r="B88" s="265"/>
      <c r="C88" s="307"/>
      <c r="D88" s="24"/>
      <c r="E88" s="25"/>
      <c r="F88" s="25"/>
      <c r="G88" s="25"/>
      <c r="H88" s="25"/>
      <c r="I88" s="25"/>
      <c r="J88" s="25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>
        <v>0</v>
      </c>
      <c r="V88" s="21">
        <v>0</v>
      </c>
      <c r="W88" s="21">
        <v>0</v>
      </c>
      <c r="X88" s="24"/>
      <c r="Y88" s="24"/>
      <c r="Z88" s="24"/>
      <c r="AA88" s="24"/>
      <c r="AB88" s="24"/>
      <c r="AC88" s="34"/>
      <c r="AD88" s="24"/>
      <c r="AE88" s="34"/>
      <c r="AF88" s="24"/>
      <c r="AG88" s="25"/>
      <c r="AH88" s="25"/>
      <c r="AI88" s="25"/>
      <c r="AJ88" s="29"/>
      <c r="AK88" s="24"/>
      <c r="AL88" s="45"/>
      <c r="AM88" s="35"/>
      <c r="AN88" s="42"/>
      <c r="AO88" s="25"/>
      <c r="AP88" s="25"/>
      <c r="AQ88" s="29"/>
      <c r="AR88" s="25"/>
      <c r="AS88" s="35"/>
      <c r="AT88" s="25"/>
      <c r="AU88" s="25"/>
      <c r="AV88" s="21">
        <v>0</v>
      </c>
      <c r="AW88" s="21">
        <v>0</v>
      </c>
      <c r="AX88" s="21">
        <v>0</v>
      </c>
      <c r="AY88" s="21">
        <v>0</v>
      </c>
      <c r="AZ88" s="21">
        <v>0</v>
      </c>
      <c r="BA88" s="21">
        <v>0</v>
      </c>
      <c r="BB88" s="21">
        <v>0</v>
      </c>
      <c r="BC88" s="21">
        <v>0</v>
      </c>
      <c r="BD88" s="21">
        <v>0</v>
      </c>
      <c r="BE88" s="16">
        <f t="shared" si="20"/>
        <v>0</v>
      </c>
      <c r="BF88" s="16">
        <f t="shared" si="21"/>
        <v>0</v>
      </c>
      <c r="BH88" s="2">
        <f t="shared" si="19"/>
        <v>0</v>
      </c>
    </row>
    <row r="89" spans="1:60" ht="12.75" customHeight="1" hidden="1">
      <c r="A89" s="271"/>
      <c r="B89" s="24" t="s">
        <v>69</v>
      </c>
      <c r="C89" s="27"/>
      <c r="D89" s="27"/>
      <c r="E89" s="25"/>
      <c r="F89" s="25"/>
      <c r="G89" s="28"/>
      <c r="H89" s="25"/>
      <c r="I89" s="25"/>
      <c r="J89" s="25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>
        <v>0</v>
      </c>
      <c r="V89" s="21">
        <v>0</v>
      </c>
      <c r="W89" s="21">
        <v>0</v>
      </c>
      <c r="X89" s="24"/>
      <c r="Y89" s="24"/>
      <c r="Z89" s="24"/>
      <c r="AA89" s="24"/>
      <c r="AB89" s="24"/>
      <c r="AC89" s="34"/>
      <c r="AD89" s="24"/>
      <c r="AE89" s="34"/>
      <c r="AF89" s="24"/>
      <c r="AG89" s="25"/>
      <c r="AH89" s="25"/>
      <c r="AI89" s="25"/>
      <c r="AJ89" s="25"/>
      <c r="AK89" s="24"/>
      <c r="AL89" s="45"/>
      <c r="AM89" s="35"/>
      <c r="AN89" s="42"/>
      <c r="AO89" s="25"/>
      <c r="AP89" s="25"/>
      <c r="AQ89" s="25"/>
      <c r="AR89" s="25"/>
      <c r="AS89" s="35"/>
      <c r="AT89" s="25"/>
      <c r="AU89" s="25"/>
      <c r="AV89" s="21">
        <v>0</v>
      </c>
      <c r="AW89" s="21">
        <v>0</v>
      </c>
      <c r="AX89" s="21">
        <v>0</v>
      </c>
      <c r="AY89" s="21">
        <v>0</v>
      </c>
      <c r="AZ89" s="21">
        <v>0</v>
      </c>
      <c r="BA89" s="21">
        <v>0</v>
      </c>
      <c r="BB89" s="21">
        <v>0</v>
      </c>
      <c r="BC89" s="21">
        <v>0</v>
      </c>
      <c r="BD89" s="21">
        <v>0</v>
      </c>
      <c r="BE89" s="16">
        <f t="shared" si="20"/>
        <v>0</v>
      </c>
      <c r="BF89" s="16">
        <f t="shared" si="21"/>
        <v>0</v>
      </c>
      <c r="BH89" s="2">
        <f t="shared" si="19"/>
        <v>0</v>
      </c>
    </row>
    <row r="90" spans="1:60" ht="12.75" customHeight="1" hidden="1">
      <c r="A90" s="271"/>
      <c r="B90" s="24" t="s">
        <v>70</v>
      </c>
      <c r="C90" s="23"/>
      <c r="D90" s="23"/>
      <c r="E90" s="12"/>
      <c r="F90" s="12"/>
      <c r="G90" s="12"/>
      <c r="H90" s="12"/>
      <c r="I90" s="12"/>
      <c r="J90" s="12"/>
      <c r="K90" s="13"/>
      <c r="L90" s="13"/>
      <c r="M90" s="24"/>
      <c r="N90" s="13"/>
      <c r="O90" s="13"/>
      <c r="P90" s="13"/>
      <c r="Q90" s="13"/>
      <c r="R90" s="13"/>
      <c r="S90" s="13"/>
      <c r="T90" s="13"/>
      <c r="U90" s="24">
        <v>0</v>
      </c>
      <c r="V90" s="21">
        <v>0</v>
      </c>
      <c r="W90" s="21">
        <v>0</v>
      </c>
      <c r="X90" s="24"/>
      <c r="Y90" s="24"/>
      <c r="Z90" s="24"/>
      <c r="AA90" s="24"/>
      <c r="AB90" s="24"/>
      <c r="AC90" s="34"/>
      <c r="AD90" s="24"/>
      <c r="AE90" s="34"/>
      <c r="AF90" s="24"/>
      <c r="AG90" s="25"/>
      <c r="AH90" s="25"/>
      <c r="AI90" s="25"/>
      <c r="AJ90" s="25"/>
      <c r="AK90" s="24"/>
      <c r="AL90" s="45"/>
      <c r="AM90" s="35"/>
      <c r="AN90" s="42"/>
      <c r="AO90" s="25"/>
      <c r="AP90" s="25"/>
      <c r="AQ90" s="25"/>
      <c r="AR90" s="25"/>
      <c r="AS90" s="35"/>
      <c r="AT90" s="25"/>
      <c r="AU90" s="25"/>
      <c r="AV90" s="21">
        <v>0</v>
      </c>
      <c r="AW90" s="21">
        <v>0</v>
      </c>
      <c r="AX90" s="21">
        <v>0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21">
        <v>0</v>
      </c>
      <c r="BE90" s="16">
        <f t="shared" si="20"/>
        <v>0</v>
      </c>
      <c r="BF90" s="16">
        <f t="shared" si="21"/>
        <v>0</v>
      </c>
      <c r="BH90" s="2">
        <f t="shared" si="19"/>
        <v>0</v>
      </c>
    </row>
    <row r="91" spans="1:60" ht="12.75">
      <c r="A91" s="271"/>
      <c r="B91" s="343" t="s">
        <v>29</v>
      </c>
      <c r="C91" s="343"/>
      <c r="D91" s="343"/>
      <c r="E91" s="25">
        <f aca="true" t="shared" si="22" ref="E91:AU91">E8+E38+E54+E75+E70</f>
        <v>36</v>
      </c>
      <c r="F91" s="25">
        <f t="shared" si="22"/>
        <v>36</v>
      </c>
      <c r="G91" s="25">
        <f t="shared" si="22"/>
        <v>36</v>
      </c>
      <c r="H91" s="25">
        <f t="shared" si="22"/>
        <v>36</v>
      </c>
      <c r="I91" s="25">
        <f t="shared" si="22"/>
        <v>36</v>
      </c>
      <c r="J91" s="25">
        <f t="shared" si="22"/>
        <v>36</v>
      </c>
      <c r="K91" s="25">
        <f t="shared" si="22"/>
        <v>36</v>
      </c>
      <c r="L91" s="25">
        <f t="shared" si="22"/>
        <v>36</v>
      </c>
      <c r="M91" s="25">
        <f t="shared" si="22"/>
        <v>36</v>
      </c>
      <c r="N91" s="25">
        <f t="shared" si="22"/>
        <v>36</v>
      </c>
      <c r="O91" s="25">
        <f t="shared" si="22"/>
        <v>36</v>
      </c>
      <c r="P91" s="25">
        <f t="shared" si="22"/>
        <v>36</v>
      </c>
      <c r="Q91" s="25">
        <f t="shared" si="22"/>
        <v>36</v>
      </c>
      <c r="R91" s="25">
        <f t="shared" si="22"/>
        <v>36</v>
      </c>
      <c r="S91" s="25">
        <f t="shared" si="22"/>
        <v>36</v>
      </c>
      <c r="T91" s="25">
        <f t="shared" si="22"/>
        <v>36</v>
      </c>
      <c r="U91" s="25">
        <f t="shared" si="22"/>
        <v>0</v>
      </c>
      <c r="V91" s="21">
        <v>0</v>
      </c>
      <c r="W91" s="21">
        <v>0</v>
      </c>
      <c r="X91" s="25">
        <f t="shared" si="22"/>
        <v>36</v>
      </c>
      <c r="Y91" s="25">
        <f t="shared" si="22"/>
        <v>36</v>
      </c>
      <c r="Z91" s="25">
        <f t="shared" si="22"/>
        <v>36</v>
      </c>
      <c r="AA91" s="25">
        <f t="shared" si="22"/>
        <v>36</v>
      </c>
      <c r="AB91" s="25">
        <f t="shared" si="22"/>
        <v>36</v>
      </c>
      <c r="AC91" s="25">
        <f t="shared" si="22"/>
        <v>36</v>
      </c>
      <c r="AD91" s="25">
        <f t="shared" si="22"/>
        <v>36</v>
      </c>
      <c r="AE91" s="45">
        <f t="shared" si="22"/>
        <v>36</v>
      </c>
      <c r="AF91" s="25">
        <f t="shared" si="22"/>
        <v>36</v>
      </c>
      <c r="AG91" s="25">
        <f t="shared" si="22"/>
        <v>36</v>
      </c>
      <c r="AH91" s="25">
        <f t="shared" si="22"/>
        <v>36</v>
      </c>
      <c r="AI91" s="25">
        <f t="shared" si="22"/>
        <v>36</v>
      </c>
      <c r="AJ91" s="25">
        <f t="shared" si="22"/>
        <v>36</v>
      </c>
      <c r="AK91" s="25">
        <f t="shared" si="22"/>
        <v>36</v>
      </c>
      <c r="AL91" s="25">
        <f t="shared" si="22"/>
        <v>36</v>
      </c>
      <c r="AM91" s="25">
        <f t="shared" si="22"/>
        <v>36</v>
      </c>
      <c r="AN91" s="25">
        <f t="shared" si="22"/>
        <v>36</v>
      </c>
      <c r="AO91" s="25">
        <f t="shared" si="22"/>
        <v>36</v>
      </c>
      <c r="AP91" s="25">
        <f t="shared" si="22"/>
        <v>36</v>
      </c>
      <c r="AQ91" s="25">
        <f t="shared" si="22"/>
        <v>36</v>
      </c>
      <c r="AR91" s="25">
        <f t="shared" si="22"/>
        <v>36</v>
      </c>
      <c r="AS91" s="25">
        <f t="shared" si="22"/>
        <v>36</v>
      </c>
      <c r="AT91" s="25">
        <f t="shared" si="22"/>
        <v>36</v>
      </c>
      <c r="AU91" s="25">
        <f t="shared" si="22"/>
        <v>0</v>
      </c>
      <c r="AV91" s="21">
        <v>0</v>
      </c>
      <c r="AW91" s="21">
        <v>0</v>
      </c>
      <c r="AX91" s="21">
        <v>0</v>
      </c>
      <c r="AY91" s="21">
        <v>0</v>
      </c>
      <c r="AZ91" s="21">
        <v>0</v>
      </c>
      <c r="BA91" s="21">
        <v>0</v>
      </c>
      <c r="BB91" s="21">
        <v>0</v>
      </c>
      <c r="BC91" s="21">
        <v>0</v>
      </c>
      <c r="BD91" s="21">
        <v>0</v>
      </c>
      <c r="BE91" s="16">
        <f t="shared" si="20"/>
        <v>1404</v>
      </c>
      <c r="BF91" s="16"/>
      <c r="BH91" s="2">
        <f t="shared" si="19"/>
        <v>576</v>
      </c>
    </row>
    <row r="92" spans="1:60" ht="12.75">
      <c r="A92" s="271"/>
      <c r="B92" s="344" t="s">
        <v>30</v>
      </c>
      <c r="C92" s="344"/>
      <c r="D92" s="344"/>
      <c r="E92" s="25">
        <f aca="true" t="shared" si="23" ref="E92:U92">E9+E39+E55</f>
        <v>18</v>
      </c>
      <c r="F92" s="25">
        <f t="shared" si="23"/>
        <v>18</v>
      </c>
      <c r="G92" s="25">
        <f t="shared" si="23"/>
        <v>18</v>
      </c>
      <c r="H92" s="25">
        <f t="shared" si="23"/>
        <v>18</v>
      </c>
      <c r="I92" s="25">
        <f t="shared" si="23"/>
        <v>18</v>
      </c>
      <c r="J92" s="25">
        <f t="shared" si="23"/>
        <v>18</v>
      </c>
      <c r="K92" s="25">
        <f t="shared" si="23"/>
        <v>18</v>
      </c>
      <c r="L92" s="25">
        <f t="shared" si="23"/>
        <v>18</v>
      </c>
      <c r="M92" s="25">
        <f t="shared" si="23"/>
        <v>18</v>
      </c>
      <c r="N92" s="25">
        <f t="shared" si="23"/>
        <v>18</v>
      </c>
      <c r="O92" s="25">
        <f t="shared" si="23"/>
        <v>18</v>
      </c>
      <c r="P92" s="25">
        <f t="shared" si="23"/>
        <v>18</v>
      </c>
      <c r="Q92" s="25">
        <f t="shared" si="23"/>
        <v>18</v>
      </c>
      <c r="R92" s="25">
        <f t="shared" si="23"/>
        <v>18</v>
      </c>
      <c r="S92" s="25">
        <f t="shared" si="23"/>
        <v>18</v>
      </c>
      <c r="T92" s="25">
        <f t="shared" si="23"/>
        <v>18</v>
      </c>
      <c r="U92" s="25">
        <f t="shared" si="23"/>
        <v>0</v>
      </c>
      <c r="V92" s="21">
        <v>0</v>
      </c>
      <c r="W92" s="21">
        <v>0</v>
      </c>
      <c r="X92" s="25">
        <f>X9+X39+X55</f>
        <v>15</v>
      </c>
      <c r="Y92" s="25">
        <f>Y9+Y39+Y55-1</f>
        <v>12</v>
      </c>
      <c r="Z92" s="25">
        <f>Z9+Z39+Z55</f>
        <v>15</v>
      </c>
      <c r="AA92" s="25">
        <f>AA9+AA39+AA55-1</f>
        <v>12</v>
      </c>
      <c r="AB92" s="25">
        <f>AB9+AB39+AB55</f>
        <v>15</v>
      </c>
      <c r="AC92" s="25">
        <f>AC9+AC39+AC55-1</f>
        <v>12</v>
      </c>
      <c r="AD92" s="25">
        <f>AD9+AD39+AD55</f>
        <v>15</v>
      </c>
      <c r="AE92" s="25">
        <f>AE9+AE39+AE55-1</f>
        <v>12</v>
      </c>
      <c r="AF92" s="25">
        <f>AF9+AF39+AF55-1</f>
        <v>15</v>
      </c>
      <c r="AG92" s="25">
        <f>AG9+AG39+AG55</f>
        <v>12</v>
      </c>
      <c r="AH92" s="25">
        <f>AH9+AH39+AH55</f>
        <v>15</v>
      </c>
      <c r="AI92" s="25">
        <f>AI9+AI39+AI55-1</f>
        <v>12</v>
      </c>
      <c r="AJ92" s="25">
        <f>AJ9+AJ39+AJ55</f>
        <v>12</v>
      </c>
      <c r="AK92" s="25">
        <f>AK9+AK39+AK55-1</f>
        <v>12</v>
      </c>
      <c r="AL92" s="25">
        <f>AL9+AL39+AL55</f>
        <v>12</v>
      </c>
      <c r="AM92" s="25">
        <f>AM9+AM39+AM55</f>
        <v>12</v>
      </c>
      <c r="AN92" s="25">
        <f>AN9+AN39+AN55-1</f>
        <v>12</v>
      </c>
      <c r="AO92" s="25">
        <f>AO9+AO39+AO55-1</f>
        <v>12</v>
      </c>
      <c r="AP92" s="25">
        <f>AP9+AP39+AP55</f>
        <v>12</v>
      </c>
      <c r="AQ92" s="25">
        <f>AQ9+AQ39+AQ55-1</f>
        <v>9</v>
      </c>
      <c r="AR92" s="25">
        <f>AR9+AR39+AR55</f>
        <v>12</v>
      </c>
      <c r="AS92" s="25">
        <f>AS9+AS39+AS55</f>
        <v>9</v>
      </c>
      <c r="AT92" s="25">
        <f>AT9+AT39+AT55</f>
        <v>12</v>
      </c>
      <c r="AU92" s="25">
        <f>AU9+AU39+AU55</f>
        <v>0</v>
      </c>
      <c r="AV92" s="21">
        <v>0</v>
      </c>
      <c r="AW92" s="21">
        <v>0</v>
      </c>
      <c r="AX92" s="21">
        <v>0</v>
      </c>
      <c r="AY92" s="21">
        <v>0</v>
      </c>
      <c r="AZ92" s="21">
        <v>0</v>
      </c>
      <c r="BA92" s="21">
        <v>0</v>
      </c>
      <c r="BB92" s="21">
        <v>0</v>
      </c>
      <c r="BC92" s="21">
        <v>0</v>
      </c>
      <c r="BD92" s="21">
        <v>0</v>
      </c>
      <c r="BE92" s="16"/>
      <c r="BF92" s="16">
        <v>582</v>
      </c>
      <c r="BH92" s="2">
        <f t="shared" si="19"/>
        <v>288</v>
      </c>
    </row>
    <row r="93" spans="1:60" ht="12.75">
      <c r="A93" s="272"/>
      <c r="B93" s="344" t="s">
        <v>23</v>
      </c>
      <c r="C93" s="344"/>
      <c r="D93" s="344"/>
      <c r="E93" s="25">
        <f>E91+E92</f>
        <v>54</v>
      </c>
      <c r="F93" s="25">
        <f aca="true" t="shared" si="24" ref="F93:AU93">F91+F92</f>
        <v>54</v>
      </c>
      <c r="G93" s="25">
        <f t="shared" si="24"/>
        <v>54</v>
      </c>
      <c r="H93" s="25">
        <f t="shared" si="24"/>
        <v>54</v>
      </c>
      <c r="I93" s="25">
        <f t="shared" si="24"/>
        <v>54</v>
      </c>
      <c r="J93" s="25">
        <f t="shared" si="24"/>
        <v>54</v>
      </c>
      <c r="K93" s="25">
        <f t="shared" si="24"/>
        <v>54</v>
      </c>
      <c r="L93" s="25">
        <f t="shared" si="24"/>
        <v>54</v>
      </c>
      <c r="M93" s="25">
        <f t="shared" si="24"/>
        <v>54</v>
      </c>
      <c r="N93" s="25">
        <f t="shared" si="24"/>
        <v>54</v>
      </c>
      <c r="O93" s="25">
        <f t="shared" si="24"/>
        <v>54</v>
      </c>
      <c r="P93" s="25">
        <f t="shared" si="24"/>
        <v>54</v>
      </c>
      <c r="Q93" s="25">
        <f t="shared" si="24"/>
        <v>54</v>
      </c>
      <c r="R93" s="25">
        <f t="shared" si="24"/>
        <v>54</v>
      </c>
      <c r="S93" s="25">
        <f t="shared" si="24"/>
        <v>54</v>
      </c>
      <c r="T93" s="25">
        <f t="shared" si="24"/>
        <v>54</v>
      </c>
      <c r="U93" s="25">
        <f t="shared" si="24"/>
        <v>0</v>
      </c>
      <c r="V93" s="21">
        <v>0</v>
      </c>
      <c r="W93" s="21">
        <v>0</v>
      </c>
      <c r="X93" s="25">
        <f t="shared" si="24"/>
        <v>51</v>
      </c>
      <c r="Y93" s="25">
        <f>Y91+Y92</f>
        <v>48</v>
      </c>
      <c r="Z93" s="25">
        <f t="shared" si="24"/>
        <v>51</v>
      </c>
      <c r="AA93" s="25">
        <f t="shared" si="24"/>
        <v>48</v>
      </c>
      <c r="AB93" s="25">
        <f t="shared" si="24"/>
        <v>51</v>
      </c>
      <c r="AC93" s="25">
        <f t="shared" si="24"/>
        <v>48</v>
      </c>
      <c r="AD93" s="25">
        <f t="shared" si="24"/>
        <v>51</v>
      </c>
      <c r="AE93" s="25">
        <f t="shared" si="24"/>
        <v>48</v>
      </c>
      <c r="AF93" s="25">
        <f t="shared" si="24"/>
        <v>51</v>
      </c>
      <c r="AG93" s="25">
        <f t="shared" si="24"/>
        <v>48</v>
      </c>
      <c r="AH93" s="25">
        <f t="shared" si="24"/>
        <v>51</v>
      </c>
      <c r="AI93" s="25">
        <f t="shared" si="24"/>
        <v>48</v>
      </c>
      <c r="AJ93" s="25">
        <f t="shared" si="24"/>
        <v>48</v>
      </c>
      <c r="AK93" s="25">
        <f t="shared" si="24"/>
        <v>48</v>
      </c>
      <c r="AL93" s="25">
        <f t="shared" si="24"/>
        <v>48</v>
      </c>
      <c r="AM93" s="25">
        <f t="shared" si="24"/>
        <v>48</v>
      </c>
      <c r="AN93" s="25">
        <f t="shared" si="24"/>
        <v>48</v>
      </c>
      <c r="AO93" s="25">
        <f t="shared" si="24"/>
        <v>48</v>
      </c>
      <c r="AP93" s="25">
        <f t="shared" si="24"/>
        <v>48</v>
      </c>
      <c r="AQ93" s="25">
        <f t="shared" si="24"/>
        <v>45</v>
      </c>
      <c r="AR93" s="25">
        <f t="shared" si="24"/>
        <v>48</v>
      </c>
      <c r="AS93" s="25">
        <f t="shared" si="24"/>
        <v>45</v>
      </c>
      <c r="AT93" s="25">
        <f t="shared" si="24"/>
        <v>48</v>
      </c>
      <c r="AU93" s="25">
        <f t="shared" si="24"/>
        <v>0</v>
      </c>
      <c r="AV93" s="21">
        <v>0</v>
      </c>
      <c r="AW93" s="21">
        <v>0</v>
      </c>
      <c r="AX93" s="21">
        <v>0</v>
      </c>
      <c r="AY93" s="21">
        <v>0</v>
      </c>
      <c r="AZ93" s="21">
        <v>0</v>
      </c>
      <c r="BA93" s="21">
        <v>0</v>
      </c>
      <c r="BB93" s="21">
        <v>0</v>
      </c>
      <c r="BC93" s="21">
        <v>0</v>
      </c>
      <c r="BD93" s="21">
        <v>0</v>
      </c>
      <c r="BE93" s="267">
        <f>SUM(E93:BD93)</f>
        <v>1980</v>
      </c>
      <c r="BF93" s="268"/>
      <c r="BH93" s="2">
        <f t="shared" si="19"/>
        <v>864</v>
      </c>
    </row>
    <row r="94" spans="12:50" ht="12.75">
      <c r="L94" s="38"/>
      <c r="M94" s="38"/>
      <c r="N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</row>
    <row r="95" spans="12:50" ht="12.75">
      <c r="L95" s="38"/>
      <c r="M95" s="38"/>
      <c r="N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</row>
    <row r="96" spans="12:57" ht="12.75">
      <c r="L96" s="38"/>
      <c r="M96" s="38"/>
      <c r="N96" s="38"/>
      <c r="V96" s="22"/>
      <c r="Z96" s="182"/>
      <c r="AA96" s="182"/>
      <c r="AB96" s="207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BE96">
        <f>SUM(BE8:BE76)-BE8-BE38-BE54</f>
        <v>1404</v>
      </c>
    </row>
    <row r="97" spans="12:51" ht="12.75">
      <c r="L97" s="28"/>
      <c r="N97" s="28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</row>
    <row r="98" spans="12:59" ht="12.75">
      <c r="L98" s="28"/>
      <c r="N98" s="28"/>
      <c r="AB98" s="182"/>
      <c r="AC98" s="182"/>
      <c r="AD98" s="182"/>
      <c r="AE98" s="182"/>
      <c r="AF98" s="182"/>
      <c r="AL98" s="182"/>
      <c r="AM98" s="182"/>
      <c r="AS98" s="182"/>
      <c r="AV98" s="28"/>
      <c r="AW98" s="28"/>
      <c r="AX98" s="28"/>
      <c r="BE98" s="2">
        <f>BE91-BE75-BE70</f>
        <v>1152</v>
      </c>
      <c r="BG98" s="2">
        <v>582</v>
      </c>
    </row>
    <row r="99" spans="1:57" ht="12.75">
      <c r="A99" s="11"/>
      <c r="L99" s="28"/>
      <c r="N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V99" s="28"/>
      <c r="AW99" s="28"/>
      <c r="AX99" s="28"/>
      <c r="BE99" s="2">
        <f>BE98/2</f>
        <v>576</v>
      </c>
    </row>
    <row r="100" spans="12:50" ht="12.75">
      <c r="L100" s="28"/>
      <c r="N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V100" s="28"/>
      <c r="AW100" s="28"/>
      <c r="AX100" s="28"/>
    </row>
    <row r="101" spans="12:50" ht="12.75">
      <c r="L101" s="28"/>
      <c r="N101" s="28"/>
      <c r="V101" s="246" t="s">
        <v>111</v>
      </c>
      <c r="W101" s="246"/>
      <c r="X101" s="246"/>
      <c r="Y101" s="246"/>
      <c r="Z101" s="246"/>
      <c r="AA101" s="246"/>
      <c r="AB101" s="246"/>
      <c r="AC101" s="246"/>
      <c r="AD101" s="246"/>
      <c r="AE101" s="2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V101" s="28"/>
      <c r="AW101" s="28"/>
      <c r="AX101" s="28"/>
    </row>
    <row r="102" spans="12:50" ht="12.75">
      <c r="L102" s="28"/>
      <c r="N102" s="28"/>
      <c r="V102" s="345" t="s">
        <v>113</v>
      </c>
      <c r="W102" s="345"/>
      <c r="X102" s="345"/>
      <c r="Y102" s="345"/>
      <c r="Z102" s="345"/>
      <c r="AA102" s="345"/>
      <c r="AB102" s="345"/>
      <c r="AC102" s="345"/>
      <c r="AD102" s="345"/>
      <c r="AE102" s="2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V102" s="28"/>
      <c r="AW102" s="28"/>
      <c r="AX102" s="28"/>
    </row>
    <row r="103" spans="12:50" ht="12.75">
      <c r="L103" s="28"/>
      <c r="N103" s="28"/>
      <c r="V103" s="246" t="s">
        <v>112</v>
      </c>
      <c r="W103" s="246"/>
      <c r="X103" s="246"/>
      <c r="Y103" s="246"/>
      <c r="Z103" s="246"/>
      <c r="AA103" s="246"/>
      <c r="AB103" s="246"/>
      <c r="AC103" s="246"/>
      <c r="AD103" s="246"/>
      <c r="AE103" s="2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V103" s="28"/>
      <c r="AW103" s="28"/>
      <c r="AX103" s="28"/>
    </row>
    <row r="104" spans="12:50" ht="12.75">
      <c r="L104" s="28"/>
      <c r="N104" s="28"/>
      <c r="V104" s="246" t="s">
        <v>114</v>
      </c>
      <c r="W104" s="246"/>
      <c r="X104" s="246"/>
      <c r="Y104" s="246"/>
      <c r="Z104" s="246"/>
      <c r="AA104" s="246"/>
      <c r="AB104" s="246"/>
      <c r="AC104" s="246"/>
      <c r="AD104" s="246"/>
      <c r="AE104" s="2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V104" s="28"/>
      <c r="AW104" s="28"/>
      <c r="AX104" s="28"/>
    </row>
    <row r="105" spans="12:50" ht="12.75">
      <c r="L105" s="28"/>
      <c r="N105" s="28"/>
      <c r="V105" s="246" t="s">
        <v>115</v>
      </c>
      <c r="W105" s="246"/>
      <c r="X105" s="246"/>
      <c r="Y105" s="246"/>
      <c r="Z105" s="246"/>
      <c r="AA105" s="246"/>
      <c r="AB105" s="246"/>
      <c r="AC105" s="246"/>
      <c r="AD105" s="246"/>
      <c r="AE105" s="2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V105" s="28"/>
      <c r="AW105" s="28"/>
      <c r="AX105" s="28"/>
    </row>
    <row r="106" spans="12:50" ht="12.75">
      <c r="L106" s="28"/>
      <c r="N106" s="28"/>
      <c r="V106" s="246" t="s">
        <v>116</v>
      </c>
      <c r="W106" s="246"/>
      <c r="X106" s="246"/>
      <c r="Y106" s="246"/>
      <c r="Z106" s="246"/>
      <c r="AA106" s="246"/>
      <c r="AB106" s="246"/>
      <c r="AC106" s="246"/>
      <c r="AD106" s="246"/>
      <c r="AE106" s="2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V106" s="28"/>
      <c r="AW106" s="28"/>
      <c r="AX106" s="28"/>
    </row>
    <row r="107" spans="12:50" ht="12.75">
      <c r="L107" s="28"/>
      <c r="N107" s="28"/>
      <c r="V107" s="342" t="s">
        <v>117</v>
      </c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V107" s="28"/>
      <c r="AW107" s="28"/>
      <c r="AX107" s="28"/>
    </row>
    <row r="108" spans="12:50" ht="12.75">
      <c r="L108" s="28"/>
      <c r="N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V108" s="28"/>
      <c r="AW108" s="28"/>
      <c r="AX108" s="28"/>
    </row>
    <row r="109" spans="12:50" ht="12.75">
      <c r="L109" s="28"/>
      <c r="N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V109" s="28"/>
      <c r="AW109" s="28"/>
      <c r="AX109" s="28"/>
    </row>
    <row r="110" spans="12:50" ht="12.75">
      <c r="L110" s="28"/>
      <c r="N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V110" s="28"/>
      <c r="AW110" s="28"/>
      <c r="AX110" s="28"/>
    </row>
    <row r="111" spans="12:50" ht="12.75">
      <c r="L111" s="28"/>
      <c r="N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V111" s="28"/>
      <c r="AW111" s="28"/>
      <c r="AX111" s="28"/>
    </row>
    <row r="112" spans="12:50" ht="12.75">
      <c r="L112" s="28"/>
      <c r="N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V112" s="28"/>
      <c r="AW112" s="28"/>
      <c r="AX112" s="28"/>
    </row>
    <row r="113" spans="12:46" ht="12.75">
      <c r="L113" s="28"/>
      <c r="N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12:46" ht="12.75">
      <c r="L114" s="28"/>
      <c r="N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12:46" ht="12.75">
      <c r="L115" s="28"/>
      <c r="N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12:46" ht="12.75">
      <c r="L116" s="28"/>
      <c r="N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12:46" ht="12.75">
      <c r="L117" s="28"/>
      <c r="N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12:46" ht="12.75">
      <c r="L118" s="28"/>
      <c r="N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12:46" ht="12.75">
      <c r="L119" s="28"/>
      <c r="N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12:46" ht="12.75">
      <c r="L120" s="28"/>
      <c r="N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12:46" ht="12.75">
      <c r="L121" s="28"/>
      <c r="N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12:46" ht="12.75">
      <c r="L122" s="28"/>
      <c r="N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12:46" ht="12.75">
      <c r="L123" s="28"/>
      <c r="N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12:46" ht="12.75">
      <c r="L124" s="28"/>
      <c r="N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12:46" ht="12.75">
      <c r="L125" s="28"/>
      <c r="N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1:60" s="28" customFormat="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s="28" customFormat="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s="28" customFormat="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s="28" customFormat="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s="28" customFormat="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s="28" customFormat="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s="28" customFormat="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s="28" customFormat="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s="28" customFormat="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s="28" customFormat="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s="28" customFormat="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s="28" customFormat="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s="28" customFormat="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s="28" customFormat="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s="28" customFormat="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s="28" customFormat="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s="28" customFormat="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s="28" customFormat="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s="28" customFormat="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s="28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s="28" customFormat="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s="28" customFormat="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s="28" customFormat="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s="28" customFormat="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s="28" customFormat="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s="28" customFormat="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s="28" customFormat="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s="28" customFormat="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s="28" customFormat="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s="28" customFormat="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s="28" customFormat="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s="28" customFormat="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s="28" customFormat="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s="28" customFormat="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s="28" customFormat="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s="28" customFormat="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s="28" customFormat="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s="28" customFormat="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s="28" customFormat="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s="28" customFormat="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s="28" customFormat="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s="28" customFormat="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s="28" customFormat="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s="28" customFormat="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s="28" customFormat="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s="28" customFormat="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s="28" customFormat="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s="28" customFormat="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s="28" customFormat="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s="28" customFormat="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s="28" customFormat="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s="28" customFormat="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s="28" customFormat="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s="28" customFormat="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s="28" customFormat="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s="28" customFormat="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s="28" customFormat="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s="28" customFormat="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s="28" customFormat="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s="28" customFormat="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s="28" customFormat="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s="28" customFormat="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s="28" customFormat="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s="28" customFormat="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s="28" customFormat="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s="28" customFormat="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s="28" customFormat="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s="28" customFormat="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s="28" customFormat="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s="28" customFormat="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s="28" customFormat="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s="28" customFormat="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s="28" customFormat="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s="28" customFormat="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s="28" customFormat="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s="28" customFormat="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s="28" customFormat="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s="28" customFormat="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s="28" customFormat="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s="28" customFormat="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s="28" customFormat="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s="28" customFormat="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s="28" customFormat="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s="28" customFormat="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s="28" customFormat="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s="28" customFormat="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s="28" customFormat="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s="28" customFormat="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s="28" customFormat="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s="28" customFormat="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s="28" customFormat="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s="28" customFormat="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s="28" customFormat="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s="28" customFormat="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s="28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s="28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s="28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s="28" customFormat="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s="28" customFormat="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s="28" customFormat="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s="28" customFormat="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s="28" customFormat="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s="28" customFormat="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s="28" customFormat="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s="28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s="28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s="28" customFormat="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s="28" customFormat="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s="28" customFormat="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s="28" customFormat="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s="28" customFormat="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s="28" customFormat="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s="28" customFormat="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s="28" customFormat="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s="28" customFormat="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s="28" customFormat="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s="28" customFormat="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s="28" customFormat="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s="28" customFormat="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s="28" customFormat="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s="28" customFormat="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s="28" customFormat="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s="28" customFormat="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s="28" customFormat="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s="28" customFormat="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s="28" customFormat="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s="28" customFormat="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s="28" customFormat="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s="28" customFormat="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s="28" customFormat="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s="28" customFormat="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s="28" customFormat="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s="28" customFormat="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s="28" customFormat="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s="28" customFormat="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s="28" customFormat="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s="28" customFormat="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s="28" customFormat="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s="28" customFormat="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s="28" customFormat="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s="28" customFormat="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s="28" customFormat="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s="28" customFormat="1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s="28" customFormat="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s="28" customFormat="1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s="28" customFormat="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s="28" customFormat="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s="28" customFormat="1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s="28" customFormat="1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s="28" customFormat="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s="28" customFormat="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s="28" customFormat="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s="28" customFormat="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s="28" customFormat="1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s="28" customFormat="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s="28" customFormat="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s="28" customFormat="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s="28" customFormat="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s="28" customFormat="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s="28" customFormat="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s="28" customFormat="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s="28" customFormat="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s="28" customFormat="1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s="28" customFormat="1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s="28" customFormat="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s="28" customFormat="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s="28" customFormat="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s="28" customFormat="1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s="28" customFormat="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s="28" customFormat="1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s="28" customFormat="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s="28" customFormat="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s="28" customFormat="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s="28" customFormat="1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s="28" customFormat="1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s="28" customFormat="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s="28" customFormat="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s="28" customFormat="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s="28" customFormat="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s="28" customFormat="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s="28" customFormat="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s="28" customFormat="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s="28" customFormat="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s="28" customFormat="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s="28" customFormat="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s="28" customFormat="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s="28" customFormat="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s="28" customFormat="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s="28" customFormat="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s="28" customFormat="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s="28" customFormat="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s="28" customFormat="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s="28" customFormat="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s="28" customFormat="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s="28" customFormat="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s="28" customFormat="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s="28" customFormat="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s="28" customFormat="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s="28" customFormat="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s="28" customFormat="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s="28" customFormat="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s="28" customFormat="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s="28" customFormat="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s="28" customFormat="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s="28" customFormat="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s="28" customFormat="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s="28" customFormat="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s="28" customFormat="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s="28" customFormat="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s="28" customFormat="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s="28" customFormat="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s="28" customFormat="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s="28" customFormat="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s="28" customFormat="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s="28" customFormat="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s="28" customFormat="1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s="28" customFormat="1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s="28" customFormat="1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s="28" customFormat="1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s="28" customFormat="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s="28" customFormat="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s="28" customFormat="1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s="28" customFormat="1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s="28" customFormat="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s="28" customFormat="1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s="28" customFormat="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s="28" customFormat="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s="28" customFormat="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s="28" customFormat="1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s="28" customFormat="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s="28" customFormat="1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s="28" customFormat="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s="28" customFormat="1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s="28" customFormat="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s="28" customFormat="1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s="28" customFormat="1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s="28" customFormat="1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s="28" customFormat="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s="28" customFormat="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s="28" customFormat="1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s="28" customFormat="1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s="28" customFormat="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s="28" customFormat="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s="28" customFormat="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s="28" customFormat="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s="28" customFormat="1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s="28" customFormat="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s="28" customFormat="1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s="28" customFormat="1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s="28" customFormat="1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s="28" customFormat="1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s="28" customFormat="1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s="28" customFormat="1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s="28" customFormat="1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s="28" customFormat="1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s="28" customFormat="1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s="28" customFormat="1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s="28" customFormat="1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s="28" customFormat="1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s="28" customFormat="1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s="28" customFormat="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s="28" customFormat="1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s="28" customFormat="1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s="28" customFormat="1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s="28" customFormat="1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s="28" customFormat="1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s="28" customFormat="1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s="28" customFormat="1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s="28" customFormat="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s="28" customFormat="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s="28" customFormat="1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s="28" customFormat="1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s="28" customFormat="1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s="28" customFormat="1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s="28" customFormat="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s="28" customFormat="1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s="28" customFormat="1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s="28" customFormat="1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s="28" customFormat="1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s="28" customFormat="1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s="28" customFormat="1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s="28" customFormat="1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s="28" customFormat="1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s="28" customFormat="1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s="28" customFormat="1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s="28" customFormat="1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s="28" customFormat="1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s="28" customFormat="1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s="28" customFormat="1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s="28" customFormat="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s="28" customFormat="1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s="28" customFormat="1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s="28" customFormat="1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s="28" customFormat="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s="28" customFormat="1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s="28" customFormat="1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s="28" customFormat="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s="28" customFormat="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s="28" customFormat="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s="28" customFormat="1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s="28" customFormat="1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s="28" customFormat="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s="28" customFormat="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s="28" customFormat="1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s="28" customFormat="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s="28" customFormat="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s="28" customFormat="1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s="28" customFormat="1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s="28" customFormat="1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s="28" customFormat="1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s="28" customFormat="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s="28" customFormat="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s="28" customFormat="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s="28" customFormat="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s="28" customFormat="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s="28" customFormat="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s="28" customFormat="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s="28" customFormat="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s="28" customFormat="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s="28" customFormat="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s="28" customFormat="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s="28" customFormat="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s="28" customFormat="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s="28" customFormat="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s="28" customFormat="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s="28" customFormat="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s="28" customFormat="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s="28" customFormat="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s="28" customFormat="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s="28" customFormat="1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s="28" customFormat="1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s="28" customFormat="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s="28" customFormat="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s="28" customFormat="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s="28" customFormat="1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s="28" customFormat="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s="28" customFormat="1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s="28" customFormat="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s="28" customFormat="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s="28" customFormat="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s="28" customFormat="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s="28" customFormat="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s="28" customFormat="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s="28" customFormat="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s="28" customFormat="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s="28" customFormat="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s="28" customFormat="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s="28" customFormat="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s="28" customFormat="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s="28" customFormat="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s="28" customFormat="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s="28" customFormat="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s="28" customFormat="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s="28" customFormat="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s="28" customFormat="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s="28" customFormat="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s="28" customFormat="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s="28" customFormat="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s="28" customFormat="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s="28" customFormat="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s="28" customFormat="1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s="28" customFormat="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s="28" customFormat="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s="28" customFormat="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s="28" customFormat="1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s="28" customFormat="1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s="28" customFormat="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s="28" customFormat="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s="28" customFormat="1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s="28" customFormat="1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s="28" customFormat="1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s="28" customFormat="1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s="28" customFormat="1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s="28" customFormat="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s="28" customFormat="1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s="28" customFormat="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s="28" customFormat="1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s="28" customFormat="1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s="28" customFormat="1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s="28" customFormat="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s="28" customFormat="1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s="28" customFormat="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s="28" customFormat="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s="28" customFormat="1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s="28" customFormat="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s="28" customFormat="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s="28" customFormat="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s="28" customFormat="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s="28" customFormat="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s="28" customFormat="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s="28" customFormat="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s="28" customFormat="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s="28" customFormat="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s="28" customFormat="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s="28" customFormat="1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s="28" customFormat="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s="28" customFormat="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s="28" customFormat="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s="28" customFormat="1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s="28" customFormat="1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s="28" customFormat="1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s="28" customFormat="1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s="28" customFormat="1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s="28" customFormat="1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s="28" customFormat="1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s="28" customFormat="1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s="28" customFormat="1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s="28" customFormat="1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s="28" customFormat="1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s="28" customFormat="1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s="28" customFormat="1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s="28" customFormat="1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s="28" customFormat="1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s="28" customFormat="1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s="28" customFormat="1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s="28" customFormat="1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s="28" customFormat="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s="28" customFormat="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s="28" customFormat="1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s="28" customFormat="1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s="28" customFormat="1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s="28" customFormat="1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s="28" customFormat="1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s="28" customFormat="1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s="28" customFormat="1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s="28" customFormat="1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s="28" customFormat="1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s="28" customFormat="1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s="28" customFormat="1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s="28" customFormat="1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s="28" customFormat="1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s="28" customFormat="1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s="28" customFormat="1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s="28" customFormat="1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s="28" customFormat="1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s="28" customFormat="1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s="28" customFormat="1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s="28" customFormat="1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s="28" customFormat="1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s="28" customFormat="1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s="28" customFormat="1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s="28" customFormat="1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s="28" customFormat="1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s="28" customFormat="1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s="28" customFormat="1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s="28" customFormat="1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s="28" customFormat="1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s="28" customFormat="1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s="28" customFormat="1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s="28" customFormat="1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s="28" customFormat="1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s="28" customFormat="1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s="28" customFormat="1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s="28" customFormat="1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s="28" customFormat="1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s="28" customFormat="1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s="28" customFormat="1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s="28" customFormat="1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s="28" customFormat="1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s="28" customFormat="1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s="28" customFormat="1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s="28" customFormat="1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s="28" customFormat="1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s="28" customFormat="1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s="28" customFormat="1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s="28" customFormat="1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s="28" customFormat="1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s="28" customFormat="1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s="28" customFormat="1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s="28" customFormat="1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s="28" customFormat="1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s="28" customFormat="1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s="28" customFormat="1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s="28" customFormat="1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s="28" customFormat="1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s="28" customFormat="1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s="28" customFormat="1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s="28" customFormat="1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s="28" customFormat="1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s="28" customFormat="1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s="28" customFormat="1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s="28" customFormat="1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s="28" customFormat="1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s="28" customFormat="1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s="28" customFormat="1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s="28" customFormat="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s="28" customFormat="1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s="28" customFormat="1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s="28" customFormat="1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s="28" customFormat="1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s="28" customFormat="1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s="28" customFormat="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s="28" customFormat="1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s="28" customFormat="1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s="28" customFormat="1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s="28" customFormat="1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s="28" customFormat="1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s="28" customFormat="1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s="28" customFormat="1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s="28" customFormat="1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s="28" customFormat="1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s="28" customFormat="1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s="28" customFormat="1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s="28" customFormat="1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s="28" customFormat="1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s="28" customFormat="1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s="28" customFormat="1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s="28" customFormat="1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s="28" customFormat="1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s="28" customFormat="1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s="28" customFormat="1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s="28" customFormat="1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s="28" customFormat="1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s="28" customFormat="1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s="28" customFormat="1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s="28" customFormat="1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s="28" customFormat="1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s="28" customFormat="1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s="28" customFormat="1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s="28" customFormat="1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s="28" customFormat="1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s="28" customFormat="1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s="28" customFormat="1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s="28" customFormat="1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s="28" customFormat="1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s="28" customFormat="1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s="28" customFormat="1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s="28" customFormat="1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s="28" customFormat="1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s="28" customFormat="1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s="28" customFormat="1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s="28" customFormat="1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s="28" customFormat="1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s="28" customFormat="1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s="28" customFormat="1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s="28" customFormat="1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s="28" customFormat="1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s="28" customFormat="1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s="28" customFormat="1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s="28" customFormat="1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s="28" customFormat="1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s="28" customFormat="1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s="28" customFormat="1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s="28" customFormat="1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s="28" customFormat="1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s="28" customFormat="1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s="28" customFormat="1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s="28" customFormat="1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s="28" customFormat="1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s="28" customFormat="1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s="28" customFormat="1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s="28" customFormat="1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s="28" customFormat="1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s="28" customFormat="1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s="28" customFormat="1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s="28" customFormat="1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s="28" customFormat="1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s="28" customFormat="1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s="28" customFormat="1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s="28" customFormat="1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s="28" customFormat="1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s="28" customFormat="1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s="28" customFormat="1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s="28" customFormat="1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s="28" customFormat="1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s="28" customFormat="1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s="28" customFormat="1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s="28" customFormat="1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s="28" customFormat="1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s="28" customFormat="1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s="28" customFormat="1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s="28" customFormat="1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s="28" customFormat="1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s="28" customFormat="1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s="28" customFormat="1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s="28" customFormat="1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s="28" customFormat="1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s="28" customFormat="1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s="28" customFormat="1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s="28" customFormat="1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s="28" customFormat="1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s="28" customFormat="1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s="28" customFormat="1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s="28" customFormat="1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s="28" customFormat="1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s="28" customFormat="1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s="28" customFormat="1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s="28" customFormat="1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s="28" customFormat="1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s="28" customFormat="1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</sheetData>
  <sheetProtection/>
  <mergeCells count="105">
    <mergeCell ref="V107:AG107"/>
    <mergeCell ref="B91:D91"/>
    <mergeCell ref="B92:D92"/>
    <mergeCell ref="B93:D93"/>
    <mergeCell ref="V102:AD102"/>
    <mergeCell ref="V103:AD103"/>
    <mergeCell ref="V104:AD104"/>
    <mergeCell ref="V105:AD105"/>
    <mergeCell ref="V101:AD101"/>
    <mergeCell ref="C87:C88"/>
    <mergeCell ref="B73:B74"/>
    <mergeCell ref="C73:C74"/>
    <mergeCell ref="B85:B86"/>
    <mergeCell ref="C85:C86"/>
    <mergeCell ref="V106:AD106"/>
    <mergeCell ref="BE93:BF93"/>
    <mergeCell ref="B79:B80"/>
    <mergeCell ref="C79:C80"/>
    <mergeCell ref="B81:B82"/>
    <mergeCell ref="C81:C82"/>
    <mergeCell ref="C71:C72"/>
    <mergeCell ref="B76:B77"/>
    <mergeCell ref="C76:C77"/>
    <mergeCell ref="B71:B72"/>
    <mergeCell ref="B87:B88"/>
    <mergeCell ref="B48:B49"/>
    <mergeCell ref="C48:C49"/>
    <mergeCell ref="C52:C53"/>
    <mergeCell ref="B54:B55"/>
    <mergeCell ref="B52:B53"/>
    <mergeCell ref="B68:B69"/>
    <mergeCell ref="C68:C69"/>
    <mergeCell ref="B66:B67"/>
    <mergeCell ref="C66:C67"/>
    <mergeCell ref="B64:B65"/>
    <mergeCell ref="C56:C57"/>
    <mergeCell ref="B50:B51"/>
    <mergeCell ref="C50:C51"/>
    <mergeCell ref="C58:C59"/>
    <mergeCell ref="B60:B61"/>
    <mergeCell ref="C60:C61"/>
    <mergeCell ref="B56:B57"/>
    <mergeCell ref="B58:B59"/>
    <mergeCell ref="AZ3:BD3"/>
    <mergeCell ref="BF3:BF7"/>
    <mergeCell ref="E4:BD4"/>
    <mergeCell ref="E6:AU6"/>
    <mergeCell ref="AV6:BD6"/>
    <mergeCell ref="AV3:AY3"/>
    <mergeCell ref="BE3:BE7"/>
    <mergeCell ref="V3:W3"/>
    <mergeCell ref="B46:B47"/>
    <mergeCell ref="C46:C47"/>
    <mergeCell ref="B38:B39"/>
    <mergeCell ref="B40:B41"/>
    <mergeCell ref="C40:C41"/>
    <mergeCell ref="B42:B43"/>
    <mergeCell ref="C42:C43"/>
    <mergeCell ref="B44:B45"/>
    <mergeCell ref="C44:C45"/>
    <mergeCell ref="C20:C21"/>
    <mergeCell ref="C22:C23"/>
    <mergeCell ref="I2:M2"/>
    <mergeCell ref="N2:Q2"/>
    <mergeCell ref="C14:C15"/>
    <mergeCell ref="B34:B35"/>
    <mergeCell ref="C32:C33"/>
    <mergeCell ref="B32:B33"/>
    <mergeCell ref="B26:B27"/>
    <mergeCell ref="B10:B11"/>
    <mergeCell ref="C18:C19"/>
    <mergeCell ref="A8:A93"/>
    <mergeCell ref="B36:B37"/>
    <mergeCell ref="C34:C35"/>
    <mergeCell ref="B24:B25"/>
    <mergeCell ref="B12:B13"/>
    <mergeCell ref="B14:B15"/>
    <mergeCell ref="C36:C37"/>
    <mergeCell ref="B30:B31"/>
    <mergeCell ref="C30:C31"/>
    <mergeCell ref="A3:A7"/>
    <mergeCell ref="B3:B7"/>
    <mergeCell ref="C3:C7"/>
    <mergeCell ref="C12:C13"/>
    <mergeCell ref="D3:D7"/>
    <mergeCell ref="B16:B17"/>
    <mergeCell ref="C10:C11"/>
    <mergeCell ref="C16:C17"/>
    <mergeCell ref="C26:C27"/>
    <mergeCell ref="C24:C25"/>
    <mergeCell ref="B22:B23"/>
    <mergeCell ref="AZ2:BD2"/>
    <mergeCell ref="E2:H2"/>
    <mergeCell ref="R2:U2"/>
    <mergeCell ref="V2:X2"/>
    <mergeCell ref="Z2:AD2"/>
    <mergeCell ref="B20:B21"/>
    <mergeCell ref="B18:B19"/>
    <mergeCell ref="AM2:AQ2"/>
    <mergeCell ref="AV2:AY2"/>
    <mergeCell ref="AR2:AU2"/>
    <mergeCell ref="AE2:AH2"/>
    <mergeCell ref="AI2:AL2"/>
    <mergeCell ref="B8:B9"/>
    <mergeCell ref="C8:C9"/>
  </mergeCells>
  <printOptions/>
  <pageMargins left="0.7480314960629921" right="0.35433070866141736" top="0.3937007874015748" bottom="0.3937007874015748" header="0.11811023622047245" footer="0.118110236220472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96"/>
  <sheetViews>
    <sheetView zoomScale="75" zoomScaleNormal="75" zoomScalePageLayoutView="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AB74"/>
    </sheetView>
  </sheetViews>
  <sheetFormatPr defaultColWidth="9.00390625" defaultRowHeight="12.75"/>
  <cols>
    <col min="1" max="1" width="9.125" style="2" customWidth="1"/>
    <col min="2" max="2" width="11.00390625" style="2" customWidth="1"/>
    <col min="3" max="3" width="27.75390625" style="2" customWidth="1"/>
    <col min="4" max="4" width="9.125" style="2" customWidth="1"/>
    <col min="5" max="5" width="3.375" style="2" customWidth="1"/>
    <col min="6" max="6" width="3.25390625" style="2" customWidth="1"/>
    <col min="7" max="7" width="2.875" style="2" customWidth="1"/>
    <col min="8" max="8" width="3.25390625" style="2" customWidth="1"/>
    <col min="9" max="9" width="3.375" style="2" customWidth="1"/>
    <col min="10" max="10" width="3.125" style="2" customWidth="1"/>
    <col min="11" max="11" width="3.00390625" style="2" customWidth="1"/>
    <col min="12" max="12" width="3.125" style="2" customWidth="1"/>
    <col min="13" max="13" width="3.875" style="28" customWidth="1"/>
    <col min="14" max="14" width="3.875" style="2" customWidth="1"/>
    <col min="15" max="16" width="3.625" style="2" customWidth="1"/>
    <col min="17" max="19" width="3.875" style="2" customWidth="1"/>
    <col min="20" max="21" width="3.25390625" style="2" customWidth="1"/>
    <col min="22" max="22" width="3.00390625" style="2" customWidth="1"/>
    <col min="23" max="23" width="3.375" style="2" customWidth="1"/>
    <col min="24" max="24" width="3.875" style="2" customWidth="1"/>
    <col min="25" max="25" width="5.25390625" style="2" customWidth="1"/>
    <col min="26" max="26" width="4.00390625" style="2" customWidth="1"/>
    <col min="27" max="28" width="5.25390625" style="2" customWidth="1"/>
    <col min="29" max="16384" width="9.125" style="2" customWidth="1"/>
  </cols>
  <sheetData>
    <row r="1" s="1" customFormat="1" ht="13.5" thickBot="1">
      <c r="M1" s="37"/>
    </row>
    <row r="2" spans="5:28" s="1" customFormat="1" ht="14.25" thickBot="1" thickTop="1">
      <c r="E2" s="325" t="s">
        <v>77</v>
      </c>
      <c r="F2" s="326"/>
      <c r="G2" s="326"/>
      <c r="H2" s="326"/>
      <c r="I2" s="310" t="s">
        <v>78</v>
      </c>
      <c r="J2" s="254"/>
      <c r="K2" s="254"/>
      <c r="L2" s="254"/>
      <c r="M2" s="255"/>
      <c r="N2" s="333" t="s">
        <v>79</v>
      </c>
      <c r="O2" s="326"/>
      <c r="P2" s="326"/>
      <c r="Q2" s="327"/>
      <c r="R2" s="325" t="s">
        <v>80</v>
      </c>
      <c r="S2" s="326"/>
      <c r="T2" s="326"/>
      <c r="U2" s="327"/>
      <c r="V2" s="323" t="s">
        <v>81</v>
      </c>
      <c r="W2" s="324"/>
      <c r="X2" s="324"/>
      <c r="Y2" s="324"/>
      <c r="Z2" s="47"/>
      <c r="AA2" s="41"/>
      <c r="AB2" s="41"/>
    </row>
    <row r="3" spans="1:29" ht="42" thickTop="1">
      <c r="A3" s="269" t="s">
        <v>0</v>
      </c>
      <c r="B3" s="269" t="s">
        <v>1</v>
      </c>
      <c r="C3" s="269" t="s">
        <v>2</v>
      </c>
      <c r="D3" s="269" t="s">
        <v>3</v>
      </c>
      <c r="E3" s="48">
        <v>40788</v>
      </c>
      <c r="F3" s="48">
        <v>40795</v>
      </c>
      <c r="G3" s="49" t="s">
        <v>130</v>
      </c>
      <c r="H3" s="48">
        <v>40809</v>
      </c>
      <c r="I3" s="50">
        <v>40816</v>
      </c>
      <c r="J3" s="51">
        <v>40823</v>
      </c>
      <c r="K3" s="51">
        <v>40830</v>
      </c>
      <c r="L3" s="52">
        <v>40837</v>
      </c>
      <c r="M3" s="53" t="s">
        <v>131</v>
      </c>
      <c r="N3" s="187">
        <v>40851</v>
      </c>
      <c r="O3" s="54">
        <v>40858</v>
      </c>
      <c r="P3" s="55">
        <v>40865</v>
      </c>
      <c r="Q3" s="40" t="s">
        <v>132</v>
      </c>
      <c r="R3" s="56">
        <v>40879</v>
      </c>
      <c r="S3" s="54">
        <v>40886</v>
      </c>
      <c r="T3" s="55">
        <v>40893</v>
      </c>
      <c r="U3" s="40" t="s">
        <v>133</v>
      </c>
      <c r="V3" s="351" t="s">
        <v>134</v>
      </c>
      <c r="W3" s="338"/>
      <c r="X3" s="54">
        <v>40551</v>
      </c>
      <c r="Y3" s="55">
        <v>40556</v>
      </c>
      <c r="Z3" s="40" t="s">
        <v>135</v>
      </c>
      <c r="AA3" s="276"/>
      <c r="AB3" s="276" t="s">
        <v>31</v>
      </c>
      <c r="AC3" s="33" t="s">
        <v>75</v>
      </c>
    </row>
    <row r="4" spans="1:28" ht="12.75">
      <c r="A4" s="269"/>
      <c r="B4" s="269"/>
      <c r="C4" s="269"/>
      <c r="D4" s="269"/>
      <c r="E4" s="279" t="s">
        <v>7</v>
      </c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7"/>
      <c r="AB4" s="277"/>
    </row>
    <row r="5" spans="1:28" ht="12.75">
      <c r="A5" s="269"/>
      <c r="B5" s="269"/>
      <c r="C5" s="269"/>
      <c r="D5" s="269"/>
      <c r="E5" s="12">
        <v>35</v>
      </c>
      <c r="F5" s="12">
        <v>36</v>
      </c>
      <c r="G5" s="12">
        <v>37</v>
      </c>
      <c r="H5" s="12">
        <v>38</v>
      </c>
      <c r="I5" s="12">
        <v>39</v>
      </c>
      <c r="J5" s="12">
        <v>40</v>
      </c>
      <c r="K5" s="12">
        <v>41</v>
      </c>
      <c r="L5" s="12">
        <v>42</v>
      </c>
      <c r="M5" s="12">
        <v>43</v>
      </c>
      <c r="N5" s="12">
        <v>44</v>
      </c>
      <c r="O5" s="12">
        <v>45</v>
      </c>
      <c r="P5" s="12">
        <v>46</v>
      </c>
      <c r="Q5" s="12">
        <v>47</v>
      </c>
      <c r="R5" s="12">
        <v>48</v>
      </c>
      <c r="S5" s="12">
        <v>49</v>
      </c>
      <c r="T5" s="12">
        <v>50</v>
      </c>
      <c r="U5" s="12">
        <v>51</v>
      </c>
      <c r="V5" s="12">
        <v>52</v>
      </c>
      <c r="W5" s="13">
        <v>1</v>
      </c>
      <c r="X5" s="13">
        <v>2</v>
      </c>
      <c r="Y5" s="13">
        <v>3</v>
      </c>
      <c r="Z5" s="13">
        <v>4</v>
      </c>
      <c r="AA5" s="277"/>
      <c r="AB5" s="277"/>
    </row>
    <row r="6" spans="1:28" ht="12.75">
      <c r="A6" s="269"/>
      <c r="B6" s="269"/>
      <c r="C6" s="269"/>
      <c r="D6" s="269"/>
      <c r="E6" s="279" t="s">
        <v>8</v>
      </c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7"/>
      <c r="AB6" s="277"/>
    </row>
    <row r="7" spans="1:28" ht="12.75">
      <c r="A7" s="269"/>
      <c r="B7" s="269"/>
      <c r="C7" s="269"/>
      <c r="D7" s="269"/>
      <c r="E7" s="12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44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13">
        <v>16</v>
      </c>
      <c r="U7" s="13">
        <v>17</v>
      </c>
      <c r="V7" s="20">
        <v>18</v>
      </c>
      <c r="W7" s="20">
        <v>19</v>
      </c>
      <c r="X7" s="74" t="s">
        <v>256</v>
      </c>
      <c r="Y7" s="74" t="s">
        <v>219</v>
      </c>
      <c r="Z7" s="13">
        <v>22</v>
      </c>
      <c r="AA7" s="277"/>
      <c r="AB7" s="277"/>
    </row>
    <row r="8" spans="1:30" ht="12.75">
      <c r="A8" s="271" t="s">
        <v>119</v>
      </c>
      <c r="B8" s="262" t="s">
        <v>14</v>
      </c>
      <c r="C8" s="31" t="s">
        <v>15</v>
      </c>
      <c r="D8" s="15" t="s">
        <v>12</v>
      </c>
      <c r="E8" s="16">
        <f>E10+E16+E18</f>
        <v>6</v>
      </c>
      <c r="F8" s="16">
        <f aca="true" t="shared" si="0" ref="F8:Z8">F10+F16+F18</f>
        <v>7</v>
      </c>
      <c r="G8" s="16">
        <f t="shared" si="0"/>
        <v>6</v>
      </c>
      <c r="H8" s="16">
        <f t="shared" si="0"/>
        <v>7</v>
      </c>
      <c r="I8" s="16">
        <f t="shared" si="0"/>
        <v>6</v>
      </c>
      <c r="J8" s="16">
        <f t="shared" si="0"/>
        <v>7</v>
      </c>
      <c r="K8" s="16">
        <f t="shared" si="0"/>
        <v>6</v>
      </c>
      <c r="L8" s="16">
        <f t="shared" si="0"/>
        <v>7</v>
      </c>
      <c r="M8" s="186">
        <f t="shared" si="0"/>
        <v>6</v>
      </c>
      <c r="N8" s="186">
        <f t="shared" si="0"/>
        <v>7</v>
      </c>
      <c r="O8" s="186">
        <f t="shared" si="0"/>
        <v>5</v>
      </c>
      <c r="P8" s="16">
        <f t="shared" si="0"/>
        <v>6</v>
      </c>
      <c r="Q8" s="16">
        <f t="shared" si="0"/>
        <v>2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>SUM(E8:Z8)</f>
        <v>78</v>
      </c>
      <c r="AB8" s="16"/>
      <c r="AD8" s="2">
        <f aca="true" t="shared" si="1" ref="AD8:AD66">SUM(E8:U8)</f>
        <v>78</v>
      </c>
    </row>
    <row r="9" spans="1:30" ht="12.75">
      <c r="A9" s="271"/>
      <c r="B9" s="262"/>
      <c r="C9" s="32"/>
      <c r="D9" s="15" t="s">
        <v>13</v>
      </c>
      <c r="E9" s="16">
        <f>E11+E17+E19</f>
        <v>3</v>
      </c>
      <c r="F9" s="16">
        <f aca="true" t="shared" si="2" ref="F9:Z9">F11+F17+F19</f>
        <v>4</v>
      </c>
      <c r="G9" s="16">
        <f t="shared" si="2"/>
        <v>3</v>
      </c>
      <c r="H9" s="16">
        <f t="shared" si="2"/>
        <v>3</v>
      </c>
      <c r="I9" s="16">
        <f t="shared" si="2"/>
        <v>3</v>
      </c>
      <c r="J9" s="16">
        <f t="shared" si="2"/>
        <v>4</v>
      </c>
      <c r="K9" s="16">
        <f t="shared" si="2"/>
        <v>3</v>
      </c>
      <c r="L9" s="16">
        <f t="shared" si="2"/>
        <v>3</v>
      </c>
      <c r="M9" s="186">
        <f t="shared" si="2"/>
        <v>3</v>
      </c>
      <c r="N9" s="186">
        <f t="shared" si="2"/>
        <v>3</v>
      </c>
      <c r="O9" s="186">
        <f t="shared" si="2"/>
        <v>4</v>
      </c>
      <c r="P9" s="16">
        <f t="shared" si="2"/>
        <v>3</v>
      </c>
      <c r="Q9" s="16">
        <f t="shared" si="2"/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0</v>
      </c>
      <c r="W9" s="16">
        <f t="shared" si="2"/>
        <v>0</v>
      </c>
      <c r="X9" s="16">
        <f t="shared" si="2"/>
        <v>0</v>
      </c>
      <c r="Y9" s="16">
        <f t="shared" si="2"/>
        <v>0</v>
      </c>
      <c r="Z9" s="16">
        <f t="shared" si="2"/>
        <v>0</v>
      </c>
      <c r="AA9" s="16"/>
      <c r="AB9" s="16">
        <f>SUM(E9:Z9)</f>
        <v>39</v>
      </c>
      <c r="AD9" s="2">
        <f t="shared" si="1"/>
        <v>39</v>
      </c>
    </row>
    <row r="10" spans="1:30" ht="12" customHeight="1">
      <c r="A10" s="271"/>
      <c r="B10" s="243" t="s">
        <v>109</v>
      </c>
      <c r="C10" s="297" t="s">
        <v>43</v>
      </c>
      <c r="D10" s="13" t="s">
        <v>12</v>
      </c>
      <c r="E10" s="45">
        <v>1</v>
      </c>
      <c r="F10" s="45">
        <v>1</v>
      </c>
      <c r="G10" s="45">
        <v>1</v>
      </c>
      <c r="H10" s="45">
        <v>1</v>
      </c>
      <c r="I10" s="45">
        <v>1</v>
      </c>
      <c r="J10" s="45">
        <v>1</v>
      </c>
      <c r="K10" s="45">
        <v>1</v>
      </c>
      <c r="L10" s="45">
        <v>1</v>
      </c>
      <c r="M10" s="45">
        <v>1</v>
      </c>
      <c r="N10" s="45">
        <v>1</v>
      </c>
      <c r="O10" s="44"/>
      <c r="P10" s="44"/>
      <c r="Q10" s="44"/>
      <c r="R10" s="44"/>
      <c r="S10" s="44"/>
      <c r="T10" s="44"/>
      <c r="U10" s="44"/>
      <c r="V10" s="20">
        <v>0</v>
      </c>
      <c r="W10" s="20">
        <v>0</v>
      </c>
      <c r="X10" s="74"/>
      <c r="Y10" s="74"/>
      <c r="Z10" s="13"/>
      <c r="AA10" s="16">
        <f>SUM(E10:Z10)</f>
        <v>10</v>
      </c>
      <c r="AB10" s="16"/>
      <c r="AC10" s="2">
        <v>10</v>
      </c>
      <c r="AD10" s="2">
        <f t="shared" si="1"/>
        <v>10</v>
      </c>
    </row>
    <row r="11" spans="1:30" ht="12.75">
      <c r="A11" s="271"/>
      <c r="B11" s="243"/>
      <c r="C11" s="297"/>
      <c r="D11" s="13" t="s">
        <v>13</v>
      </c>
      <c r="E11" s="45">
        <v>1</v>
      </c>
      <c r="F11" s="45"/>
      <c r="G11" s="45">
        <v>1</v>
      </c>
      <c r="H11" s="45"/>
      <c r="I11" s="45">
        <v>1</v>
      </c>
      <c r="J11" s="45"/>
      <c r="K11" s="45">
        <v>1</v>
      </c>
      <c r="L11" s="45"/>
      <c r="M11" s="45">
        <v>1</v>
      </c>
      <c r="N11" s="45"/>
      <c r="O11" s="45"/>
      <c r="P11" s="45"/>
      <c r="Q11" s="45"/>
      <c r="R11" s="45"/>
      <c r="S11" s="45"/>
      <c r="T11" s="45"/>
      <c r="U11" s="45"/>
      <c r="V11" s="20">
        <v>0</v>
      </c>
      <c r="W11" s="20">
        <v>0</v>
      </c>
      <c r="X11" s="74"/>
      <c r="Y11" s="74"/>
      <c r="Z11" s="13"/>
      <c r="AA11" s="16"/>
      <c r="AB11" s="16">
        <f>SUM(E11:Z11)</f>
        <v>5</v>
      </c>
      <c r="AD11" s="2">
        <f t="shared" si="1"/>
        <v>5</v>
      </c>
    </row>
    <row r="12" spans="1:30" ht="12.75" customHeight="1" hidden="1">
      <c r="A12" s="271"/>
      <c r="B12" s="243" t="s">
        <v>42</v>
      </c>
      <c r="C12" s="297" t="s">
        <v>43</v>
      </c>
      <c r="D12" s="13" t="s">
        <v>12</v>
      </c>
      <c r="E12" s="45"/>
      <c r="F12" s="45"/>
      <c r="G12" s="45"/>
      <c r="H12" s="45"/>
      <c r="I12" s="45"/>
      <c r="J12" s="45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20">
        <v>0</v>
      </c>
      <c r="W12" s="20">
        <v>0</v>
      </c>
      <c r="X12" s="74"/>
      <c r="Y12" s="74"/>
      <c r="Z12" s="13"/>
      <c r="AA12" s="16">
        <f>SUM(E12:Z12)</f>
        <v>0</v>
      </c>
      <c r="AB12" s="16">
        <f>SUM(E12:Z12)</f>
        <v>0</v>
      </c>
      <c r="AD12" s="2">
        <f t="shared" si="1"/>
        <v>0</v>
      </c>
    </row>
    <row r="13" spans="1:30" ht="12.75" customHeight="1" hidden="1">
      <c r="A13" s="271"/>
      <c r="B13" s="243"/>
      <c r="C13" s="297"/>
      <c r="D13" s="13" t="s">
        <v>13</v>
      </c>
      <c r="E13" s="45"/>
      <c r="F13" s="45"/>
      <c r="G13" s="45"/>
      <c r="H13" s="45"/>
      <c r="I13" s="45"/>
      <c r="J13" s="45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20">
        <v>0</v>
      </c>
      <c r="W13" s="20">
        <v>0</v>
      </c>
      <c r="X13" s="74"/>
      <c r="Y13" s="74"/>
      <c r="Z13" s="13"/>
      <c r="AA13" s="16">
        <f>SUM(E13:Z13)</f>
        <v>0</v>
      </c>
      <c r="AB13" s="16">
        <f>SUM(E13:Z13)</f>
        <v>0</v>
      </c>
      <c r="AD13" s="2">
        <f t="shared" si="1"/>
        <v>0</v>
      </c>
    </row>
    <row r="14" spans="1:30" ht="25.5" customHeight="1" hidden="1">
      <c r="A14" s="271"/>
      <c r="B14" s="243" t="s">
        <v>44</v>
      </c>
      <c r="C14" s="297" t="s">
        <v>45</v>
      </c>
      <c r="D14" s="13" t="s">
        <v>12</v>
      </c>
      <c r="E14" s="45"/>
      <c r="F14" s="45"/>
      <c r="G14" s="45"/>
      <c r="H14" s="45"/>
      <c r="I14" s="45"/>
      <c r="J14" s="45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20">
        <v>0</v>
      </c>
      <c r="W14" s="20">
        <v>0</v>
      </c>
      <c r="X14" s="74"/>
      <c r="Y14" s="74"/>
      <c r="Z14" s="13"/>
      <c r="AA14" s="16">
        <f>SUM(E14:Z14)</f>
        <v>0</v>
      </c>
      <c r="AB14" s="16">
        <f>SUM(E14:Z14)</f>
        <v>0</v>
      </c>
      <c r="AD14" s="2">
        <f t="shared" si="1"/>
        <v>0</v>
      </c>
    </row>
    <row r="15" spans="1:30" ht="12.75" customHeight="1" hidden="1">
      <c r="A15" s="271"/>
      <c r="B15" s="243"/>
      <c r="C15" s="297"/>
      <c r="D15" s="13" t="s">
        <v>13</v>
      </c>
      <c r="E15" s="45"/>
      <c r="F15" s="45"/>
      <c r="G15" s="45"/>
      <c r="H15" s="45"/>
      <c r="I15" s="45"/>
      <c r="J15" s="45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20">
        <v>0</v>
      </c>
      <c r="W15" s="20">
        <v>0</v>
      </c>
      <c r="X15" s="74"/>
      <c r="Y15" s="74"/>
      <c r="Z15" s="13"/>
      <c r="AA15" s="16">
        <f>SUM(E15:Z15)</f>
        <v>0</v>
      </c>
      <c r="AB15" s="16">
        <f>SUM(E15:Z15)</f>
        <v>0</v>
      </c>
      <c r="AD15" s="2">
        <f t="shared" si="1"/>
        <v>0</v>
      </c>
    </row>
    <row r="16" spans="1:29" ht="12.75" customHeight="1">
      <c r="A16" s="352"/>
      <c r="B16" s="296" t="s">
        <v>44</v>
      </c>
      <c r="C16" s="297" t="s">
        <v>45</v>
      </c>
      <c r="D16" s="66" t="s">
        <v>12</v>
      </c>
      <c r="E16" s="45">
        <v>2</v>
      </c>
      <c r="F16" s="45">
        <v>3</v>
      </c>
      <c r="G16" s="45">
        <v>2</v>
      </c>
      <c r="H16" s="45">
        <v>3</v>
      </c>
      <c r="I16" s="45">
        <v>2</v>
      </c>
      <c r="J16" s="44">
        <v>3</v>
      </c>
      <c r="K16" s="44">
        <v>2</v>
      </c>
      <c r="L16" s="44">
        <v>3</v>
      </c>
      <c r="M16" s="184">
        <v>2</v>
      </c>
      <c r="N16" s="44">
        <v>3</v>
      </c>
      <c r="O16" s="44">
        <v>2</v>
      </c>
      <c r="P16" s="44">
        <v>3</v>
      </c>
      <c r="Q16" s="44">
        <v>2</v>
      </c>
      <c r="R16" s="44"/>
      <c r="S16" s="44"/>
      <c r="T16" s="44"/>
      <c r="U16" s="44"/>
      <c r="V16" s="20">
        <v>0</v>
      </c>
      <c r="W16" s="20">
        <v>0</v>
      </c>
      <c r="X16" s="74"/>
      <c r="Y16" s="74"/>
      <c r="Z16" s="13"/>
      <c r="AA16" s="16">
        <f>SUM(E16:Z16)</f>
        <v>32</v>
      </c>
      <c r="AB16" s="16"/>
      <c r="AC16" s="2">
        <v>32</v>
      </c>
    </row>
    <row r="17" spans="1:28" ht="12.75" customHeight="1">
      <c r="A17" s="352"/>
      <c r="B17" s="296"/>
      <c r="C17" s="297"/>
      <c r="D17" s="66" t="s">
        <v>13</v>
      </c>
      <c r="E17" s="45">
        <v>1</v>
      </c>
      <c r="F17" s="45">
        <v>2</v>
      </c>
      <c r="G17" s="45">
        <v>1</v>
      </c>
      <c r="H17" s="45">
        <v>1</v>
      </c>
      <c r="I17" s="45">
        <v>1</v>
      </c>
      <c r="J17" s="45">
        <v>2</v>
      </c>
      <c r="K17" s="44">
        <v>1</v>
      </c>
      <c r="L17" s="44">
        <v>1</v>
      </c>
      <c r="M17" s="44">
        <v>1</v>
      </c>
      <c r="N17" s="44">
        <v>1</v>
      </c>
      <c r="O17" s="44">
        <v>2</v>
      </c>
      <c r="P17" s="44">
        <v>2</v>
      </c>
      <c r="Q17" s="44"/>
      <c r="R17" s="44"/>
      <c r="S17" s="44"/>
      <c r="T17" s="44"/>
      <c r="U17" s="44"/>
      <c r="V17" s="20">
        <v>0</v>
      </c>
      <c r="W17" s="20">
        <v>0</v>
      </c>
      <c r="X17" s="74"/>
      <c r="Y17" s="74"/>
      <c r="Z17" s="13"/>
      <c r="AA17" s="16"/>
      <c r="AB17" s="16">
        <f>SUM(E17:Z17)</f>
        <v>16</v>
      </c>
    </row>
    <row r="18" spans="1:29" ht="12.75" customHeight="1">
      <c r="A18" s="352"/>
      <c r="B18" s="243" t="s">
        <v>47</v>
      </c>
      <c r="C18" s="297" t="s">
        <v>183</v>
      </c>
      <c r="D18" s="66" t="s">
        <v>12</v>
      </c>
      <c r="E18" s="45">
        <v>3</v>
      </c>
      <c r="F18" s="45">
        <v>3</v>
      </c>
      <c r="G18" s="45">
        <v>3</v>
      </c>
      <c r="H18" s="45">
        <v>3</v>
      </c>
      <c r="I18" s="45">
        <v>3</v>
      </c>
      <c r="J18" s="45">
        <v>3</v>
      </c>
      <c r="K18" s="45">
        <v>3</v>
      </c>
      <c r="L18" s="45">
        <v>3</v>
      </c>
      <c r="M18" s="45">
        <v>3</v>
      </c>
      <c r="N18" s="45">
        <v>3</v>
      </c>
      <c r="O18" s="45">
        <v>3</v>
      </c>
      <c r="P18" s="45">
        <v>3</v>
      </c>
      <c r="Q18" s="45"/>
      <c r="R18" s="44"/>
      <c r="S18" s="44"/>
      <c r="T18" s="44"/>
      <c r="U18" s="44"/>
      <c r="V18" s="20">
        <v>0</v>
      </c>
      <c r="W18" s="20">
        <v>0</v>
      </c>
      <c r="X18" s="74"/>
      <c r="Y18" s="74"/>
      <c r="Z18" s="13"/>
      <c r="AA18" s="16">
        <f>SUM(E18:Z18)</f>
        <v>36</v>
      </c>
      <c r="AB18" s="16"/>
      <c r="AC18" s="2">
        <v>36</v>
      </c>
    </row>
    <row r="19" spans="1:28" ht="12.75" customHeight="1">
      <c r="A19" s="352"/>
      <c r="B19" s="243"/>
      <c r="C19" s="297"/>
      <c r="D19" s="66" t="s">
        <v>13</v>
      </c>
      <c r="E19" s="45">
        <v>1</v>
      </c>
      <c r="F19" s="45">
        <v>2</v>
      </c>
      <c r="G19" s="45">
        <v>1</v>
      </c>
      <c r="H19" s="45">
        <v>2</v>
      </c>
      <c r="I19" s="45">
        <v>1</v>
      </c>
      <c r="J19" s="45">
        <v>2</v>
      </c>
      <c r="K19" s="44">
        <v>1</v>
      </c>
      <c r="L19" s="44">
        <v>2</v>
      </c>
      <c r="M19" s="44">
        <v>1</v>
      </c>
      <c r="N19" s="44">
        <v>2</v>
      </c>
      <c r="O19" s="44">
        <v>2</v>
      </c>
      <c r="P19" s="44">
        <v>1</v>
      </c>
      <c r="Q19" s="44"/>
      <c r="R19" s="44"/>
      <c r="S19" s="44"/>
      <c r="T19" s="44"/>
      <c r="U19" s="44"/>
      <c r="V19" s="20">
        <v>0</v>
      </c>
      <c r="W19" s="20">
        <v>0</v>
      </c>
      <c r="X19" s="74"/>
      <c r="Y19" s="74"/>
      <c r="Z19" s="13"/>
      <c r="AA19" s="16"/>
      <c r="AB19" s="16">
        <f>SUM(E19:Z19)</f>
        <v>18</v>
      </c>
    </row>
    <row r="20" spans="1:30" ht="26.25" customHeight="1" hidden="1">
      <c r="A20" s="271"/>
      <c r="B20" s="243" t="s">
        <v>47</v>
      </c>
      <c r="C20" s="297" t="s">
        <v>48</v>
      </c>
      <c r="D20" s="13" t="s">
        <v>12</v>
      </c>
      <c r="E20" s="12"/>
      <c r="F20" s="12"/>
      <c r="G20" s="12"/>
      <c r="H20" s="12"/>
      <c r="I20" s="12"/>
      <c r="J20" s="12"/>
      <c r="K20" s="13"/>
      <c r="L20" s="13"/>
      <c r="M20" s="24"/>
      <c r="N20" s="72"/>
      <c r="O20" s="13"/>
      <c r="P20" s="13"/>
      <c r="Q20" s="13"/>
      <c r="R20" s="13"/>
      <c r="S20" s="13"/>
      <c r="T20" s="13"/>
      <c r="U20" s="13"/>
      <c r="V20" s="20">
        <v>0</v>
      </c>
      <c r="W20" s="20">
        <v>0</v>
      </c>
      <c r="X20" s="13"/>
      <c r="Y20" s="13"/>
      <c r="Z20" s="13"/>
      <c r="AA20" s="16">
        <f>SUM(E20:Z20)</f>
        <v>0</v>
      </c>
      <c r="AB20" s="16">
        <f>SUM(E20:Z20)</f>
        <v>0</v>
      </c>
      <c r="AD20" s="2">
        <f t="shared" si="1"/>
        <v>0</v>
      </c>
    </row>
    <row r="21" spans="1:30" ht="12.75" customHeight="1" hidden="1">
      <c r="A21" s="271"/>
      <c r="B21" s="243"/>
      <c r="C21" s="297"/>
      <c r="D21" s="13" t="s">
        <v>13</v>
      </c>
      <c r="E21" s="12"/>
      <c r="F21" s="12"/>
      <c r="G21" s="12"/>
      <c r="H21" s="12"/>
      <c r="I21" s="12"/>
      <c r="J21" s="12"/>
      <c r="K21" s="13"/>
      <c r="L21" s="13"/>
      <c r="M21" s="24"/>
      <c r="N21" s="72"/>
      <c r="O21" s="13"/>
      <c r="P21" s="13"/>
      <c r="Q21" s="13"/>
      <c r="R21" s="13"/>
      <c r="S21" s="13"/>
      <c r="T21" s="13"/>
      <c r="U21" s="13"/>
      <c r="V21" s="20">
        <v>0</v>
      </c>
      <c r="W21" s="20">
        <v>0</v>
      </c>
      <c r="X21" s="13"/>
      <c r="Y21" s="13"/>
      <c r="Z21" s="13"/>
      <c r="AA21" s="16">
        <f>SUM(E21:Z21)</f>
        <v>0</v>
      </c>
      <c r="AB21" s="16">
        <f>SUM(E21:Z21)</f>
        <v>0</v>
      </c>
      <c r="AD21" s="2">
        <f t="shared" si="1"/>
        <v>0</v>
      </c>
    </row>
    <row r="22" spans="1:30" ht="25.5" customHeight="1" hidden="1">
      <c r="A22" s="271"/>
      <c r="B22" s="274" t="s">
        <v>49</v>
      </c>
      <c r="C22" s="294" t="s">
        <v>50</v>
      </c>
      <c r="D22" s="13" t="s">
        <v>12</v>
      </c>
      <c r="E22" s="12"/>
      <c r="F22" s="12"/>
      <c r="G22" s="12"/>
      <c r="H22" s="12"/>
      <c r="I22" s="12"/>
      <c r="J22" s="12"/>
      <c r="K22" s="13"/>
      <c r="L22" s="13"/>
      <c r="M22" s="24"/>
      <c r="N22" s="72"/>
      <c r="O22" s="13"/>
      <c r="P22" s="13"/>
      <c r="Q22" s="13"/>
      <c r="R22" s="13"/>
      <c r="S22" s="13"/>
      <c r="T22" s="13"/>
      <c r="U22" s="13"/>
      <c r="V22" s="20">
        <v>0</v>
      </c>
      <c r="W22" s="20">
        <v>0</v>
      </c>
      <c r="X22" s="13"/>
      <c r="Y22" s="13"/>
      <c r="Z22" s="13"/>
      <c r="AA22" s="16">
        <f>SUM(E22:Z22)</f>
        <v>0</v>
      </c>
      <c r="AB22" s="16">
        <f>SUM(E22:Z22)</f>
        <v>0</v>
      </c>
      <c r="AD22" s="2">
        <f t="shared" si="1"/>
        <v>0</v>
      </c>
    </row>
    <row r="23" spans="1:30" ht="12.75" customHeight="1" hidden="1">
      <c r="A23" s="271"/>
      <c r="B23" s="275"/>
      <c r="C23" s="295"/>
      <c r="D23" s="13" t="s">
        <v>13</v>
      </c>
      <c r="E23" s="12"/>
      <c r="F23" s="12"/>
      <c r="G23" s="12"/>
      <c r="H23" s="12"/>
      <c r="I23" s="12"/>
      <c r="J23" s="12"/>
      <c r="K23" s="13"/>
      <c r="L23" s="13"/>
      <c r="M23" s="24"/>
      <c r="N23" s="72"/>
      <c r="O23" s="13"/>
      <c r="P23" s="13"/>
      <c r="Q23" s="13"/>
      <c r="R23" s="13"/>
      <c r="S23" s="13"/>
      <c r="T23" s="13"/>
      <c r="U23" s="13"/>
      <c r="V23" s="20">
        <v>0</v>
      </c>
      <c r="W23" s="20">
        <v>0</v>
      </c>
      <c r="X23" s="13"/>
      <c r="Y23" s="13"/>
      <c r="Z23" s="13"/>
      <c r="AA23" s="16">
        <f>SUM(E23:Z23)</f>
        <v>0</v>
      </c>
      <c r="AB23" s="16">
        <f>SUM(E23:Z23)</f>
        <v>0</v>
      </c>
      <c r="AD23" s="2">
        <f t="shared" si="1"/>
        <v>0</v>
      </c>
    </row>
    <row r="24" spans="1:30" ht="12.75">
      <c r="A24" s="271"/>
      <c r="B24" s="262" t="s">
        <v>17</v>
      </c>
      <c r="C24" s="14" t="s">
        <v>18</v>
      </c>
      <c r="D24" s="15" t="s">
        <v>12</v>
      </c>
      <c r="E24" s="16">
        <f>E47+E53+E57+E38</f>
        <v>12</v>
      </c>
      <c r="F24" s="16">
        <f aca="true" t="shared" si="3" ref="F24:U24">F47+F53+F57</f>
        <v>8</v>
      </c>
      <c r="G24" s="16">
        <f t="shared" si="3"/>
        <v>10</v>
      </c>
      <c r="H24" s="16">
        <f t="shared" si="3"/>
        <v>8</v>
      </c>
      <c r="I24" s="16">
        <f t="shared" si="3"/>
        <v>10</v>
      </c>
      <c r="J24" s="16">
        <f t="shared" si="3"/>
        <v>8</v>
      </c>
      <c r="K24" s="16">
        <f t="shared" si="3"/>
        <v>16</v>
      </c>
      <c r="L24" s="16">
        <f t="shared" si="3"/>
        <v>14</v>
      </c>
      <c r="M24" s="186">
        <f t="shared" si="3"/>
        <v>16</v>
      </c>
      <c r="N24" s="186">
        <f t="shared" si="3"/>
        <v>8</v>
      </c>
      <c r="O24" s="186">
        <f t="shared" si="3"/>
        <v>11</v>
      </c>
      <c r="P24" s="16">
        <f t="shared" si="3"/>
        <v>9</v>
      </c>
      <c r="Q24" s="16">
        <f t="shared" si="3"/>
        <v>14</v>
      </c>
      <c r="R24" s="16">
        <f t="shared" si="3"/>
        <v>0</v>
      </c>
      <c r="S24" s="16">
        <f t="shared" si="3"/>
        <v>0</v>
      </c>
      <c r="T24" s="16">
        <f t="shared" si="3"/>
        <v>0</v>
      </c>
      <c r="U24" s="16">
        <f t="shared" si="3"/>
        <v>0</v>
      </c>
      <c r="V24" s="20">
        <v>0</v>
      </c>
      <c r="W24" s="20">
        <v>0</v>
      </c>
      <c r="X24" s="16">
        <f aca="true" t="shared" si="4" ref="X24:Z25">X47+X53+X57</f>
        <v>0</v>
      </c>
      <c r="Y24" s="16">
        <f t="shared" si="4"/>
        <v>0</v>
      </c>
      <c r="Z24" s="16">
        <f t="shared" si="4"/>
        <v>0</v>
      </c>
      <c r="AA24" s="16">
        <f>SUM(E24:Z24)</f>
        <v>144</v>
      </c>
      <c r="AB24" s="16"/>
      <c r="AD24" s="2">
        <f t="shared" si="1"/>
        <v>144</v>
      </c>
    </row>
    <row r="25" spans="1:30" ht="12.75">
      <c r="A25" s="271"/>
      <c r="B25" s="262"/>
      <c r="C25" s="19"/>
      <c r="D25" s="15" t="s">
        <v>13</v>
      </c>
      <c r="E25" s="16">
        <f>E48+E54+E58+E39</f>
        <v>7</v>
      </c>
      <c r="F25" s="16">
        <f aca="true" t="shared" si="5" ref="F25:U25">F48+F54+F58+F39</f>
        <v>6</v>
      </c>
      <c r="G25" s="16">
        <f t="shared" si="5"/>
        <v>7</v>
      </c>
      <c r="H25" s="16">
        <f t="shared" si="5"/>
        <v>7</v>
      </c>
      <c r="I25" s="16">
        <f t="shared" si="5"/>
        <v>7</v>
      </c>
      <c r="J25" s="16">
        <f t="shared" si="5"/>
        <v>6</v>
      </c>
      <c r="K25" s="16">
        <f t="shared" si="5"/>
        <v>10</v>
      </c>
      <c r="L25" s="16">
        <f t="shared" si="5"/>
        <v>10</v>
      </c>
      <c r="M25" s="186">
        <f t="shared" si="5"/>
        <v>10</v>
      </c>
      <c r="N25" s="186">
        <f t="shared" si="5"/>
        <v>7</v>
      </c>
      <c r="O25" s="186">
        <f t="shared" si="5"/>
        <v>5</v>
      </c>
      <c r="P25" s="16">
        <f t="shared" si="5"/>
        <v>6</v>
      </c>
      <c r="Q25" s="16">
        <f t="shared" si="5"/>
        <v>9</v>
      </c>
      <c r="R25" s="16">
        <f t="shared" si="5"/>
        <v>0</v>
      </c>
      <c r="S25" s="16">
        <f t="shared" si="5"/>
        <v>0</v>
      </c>
      <c r="T25" s="16">
        <f t="shared" si="5"/>
        <v>0</v>
      </c>
      <c r="U25" s="16">
        <f t="shared" si="5"/>
        <v>0</v>
      </c>
      <c r="V25" s="20">
        <v>0</v>
      </c>
      <c r="W25" s="20">
        <v>0</v>
      </c>
      <c r="X25" s="16">
        <f t="shared" si="4"/>
        <v>0</v>
      </c>
      <c r="Y25" s="16">
        <f t="shared" si="4"/>
        <v>0</v>
      </c>
      <c r="Z25" s="16">
        <f t="shared" si="4"/>
        <v>0</v>
      </c>
      <c r="AA25" s="16"/>
      <c r="AB25" s="16">
        <f aca="true" t="shared" si="6" ref="AB25:AB35">SUM(E25:Z25)</f>
        <v>97</v>
      </c>
      <c r="AD25" s="2">
        <f t="shared" si="1"/>
        <v>97</v>
      </c>
    </row>
    <row r="26" spans="1:30" ht="12.75" customHeight="1" hidden="1">
      <c r="A26" s="271"/>
      <c r="B26" s="262" t="s">
        <v>19</v>
      </c>
      <c r="C26" s="262" t="s">
        <v>20</v>
      </c>
      <c r="D26" s="15" t="s">
        <v>12</v>
      </c>
      <c r="E26" s="16"/>
      <c r="F26" s="16"/>
      <c r="G26" s="16"/>
      <c r="H26" s="16"/>
      <c r="I26" s="16"/>
      <c r="J26" s="16"/>
      <c r="K26" s="15"/>
      <c r="L26" s="15"/>
      <c r="M26" s="24"/>
      <c r="N26" s="72"/>
      <c r="O26" s="15"/>
      <c r="P26" s="15"/>
      <c r="Q26" s="15"/>
      <c r="R26" s="15"/>
      <c r="S26" s="15"/>
      <c r="T26" s="15"/>
      <c r="U26" s="15"/>
      <c r="V26" s="20">
        <v>0</v>
      </c>
      <c r="W26" s="20">
        <v>0</v>
      </c>
      <c r="X26" s="15"/>
      <c r="Y26" s="15"/>
      <c r="Z26" s="15"/>
      <c r="AA26" s="16">
        <f aca="true" t="shared" si="7" ref="AA26:AA47">SUM(E26:Z26)</f>
        <v>0</v>
      </c>
      <c r="AB26" s="16">
        <f t="shared" si="6"/>
        <v>0</v>
      </c>
      <c r="AD26" s="2">
        <f t="shared" si="1"/>
        <v>0</v>
      </c>
    </row>
    <row r="27" spans="1:30" ht="12.75" customHeight="1" hidden="1">
      <c r="A27" s="271"/>
      <c r="B27" s="262"/>
      <c r="C27" s="262"/>
      <c r="D27" s="15" t="s">
        <v>13</v>
      </c>
      <c r="E27" s="16"/>
      <c r="F27" s="16"/>
      <c r="G27" s="16"/>
      <c r="H27" s="16"/>
      <c r="I27" s="16"/>
      <c r="J27" s="16"/>
      <c r="K27" s="15"/>
      <c r="L27" s="15"/>
      <c r="M27" s="24"/>
      <c r="N27" s="72"/>
      <c r="O27" s="15"/>
      <c r="P27" s="15"/>
      <c r="Q27" s="15"/>
      <c r="R27" s="15"/>
      <c r="S27" s="15"/>
      <c r="T27" s="15"/>
      <c r="U27" s="15"/>
      <c r="V27" s="20">
        <v>0</v>
      </c>
      <c r="W27" s="20">
        <v>0</v>
      </c>
      <c r="X27" s="15"/>
      <c r="Y27" s="15"/>
      <c r="Z27" s="15"/>
      <c r="AA27" s="16">
        <f t="shared" si="7"/>
        <v>0</v>
      </c>
      <c r="AB27" s="16">
        <f t="shared" si="6"/>
        <v>0</v>
      </c>
      <c r="AD27" s="2">
        <f t="shared" si="1"/>
        <v>0</v>
      </c>
    </row>
    <row r="28" spans="1:30" ht="14.25" customHeight="1" hidden="1">
      <c r="A28" s="271"/>
      <c r="B28" s="262" t="s">
        <v>51</v>
      </c>
      <c r="C28" s="263" t="s">
        <v>52</v>
      </c>
      <c r="D28" s="15" t="s">
        <v>12</v>
      </c>
      <c r="E28" s="16"/>
      <c r="F28" s="16"/>
      <c r="G28" s="16"/>
      <c r="H28" s="16"/>
      <c r="I28" s="16"/>
      <c r="J28" s="16"/>
      <c r="K28" s="15"/>
      <c r="L28" s="15"/>
      <c r="M28" s="24"/>
      <c r="N28" s="72"/>
      <c r="O28" s="15"/>
      <c r="P28" s="15"/>
      <c r="Q28" s="15"/>
      <c r="R28" s="15"/>
      <c r="S28" s="15"/>
      <c r="T28" s="15"/>
      <c r="U28" s="15"/>
      <c r="V28" s="20">
        <v>0</v>
      </c>
      <c r="W28" s="20">
        <v>0</v>
      </c>
      <c r="X28" s="15"/>
      <c r="Y28" s="15"/>
      <c r="Z28" s="15"/>
      <c r="AA28" s="16">
        <f t="shared" si="7"/>
        <v>0</v>
      </c>
      <c r="AB28" s="16">
        <f t="shared" si="6"/>
        <v>0</v>
      </c>
      <c r="AD28" s="2">
        <f t="shared" si="1"/>
        <v>0</v>
      </c>
    </row>
    <row r="29" spans="1:30" ht="65.25" customHeight="1" hidden="1">
      <c r="A29" s="271"/>
      <c r="B29" s="262"/>
      <c r="C29" s="264"/>
      <c r="D29" s="15" t="s">
        <v>13</v>
      </c>
      <c r="E29" s="16"/>
      <c r="F29" s="16"/>
      <c r="G29" s="16"/>
      <c r="H29" s="16"/>
      <c r="I29" s="16"/>
      <c r="J29" s="16"/>
      <c r="K29" s="15"/>
      <c r="L29" s="15"/>
      <c r="M29" s="24"/>
      <c r="N29" s="72"/>
      <c r="O29" s="15"/>
      <c r="P29" s="15"/>
      <c r="Q29" s="15"/>
      <c r="R29" s="15"/>
      <c r="S29" s="15"/>
      <c r="T29" s="15"/>
      <c r="U29" s="15"/>
      <c r="V29" s="20">
        <v>0</v>
      </c>
      <c r="W29" s="20">
        <v>0</v>
      </c>
      <c r="X29" s="15"/>
      <c r="Y29" s="15"/>
      <c r="Z29" s="15"/>
      <c r="AA29" s="16">
        <f t="shared" si="7"/>
        <v>0</v>
      </c>
      <c r="AB29" s="16">
        <f t="shared" si="6"/>
        <v>0</v>
      </c>
      <c r="AD29" s="2">
        <f t="shared" si="1"/>
        <v>0</v>
      </c>
    </row>
    <row r="30" spans="1:30" ht="12.75" customHeight="1" hidden="1">
      <c r="A30" s="271"/>
      <c r="B30" s="265" t="s">
        <v>53</v>
      </c>
      <c r="C30" s="299" t="s">
        <v>54</v>
      </c>
      <c r="D30" s="24" t="s">
        <v>12</v>
      </c>
      <c r="E30" s="25"/>
      <c r="F30" s="25"/>
      <c r="G30" s="25"/>
      <c r="H30" s="25"/>
      <c r="I30" s="25"/>
      <c r="J30" s="25"/>
      <c r="K30" s="24"/>
      <c r="L30" s="24"/>
      <c r="M30" s="24"/>
      <c r="N30" s="72"/>
      <c r="O30" s="24"/>
      <c r="P30" s="24"/>
      <c r="Q30" s="24"/>
      <c r="R30" s="24"/>
      <c r="S30" s="24"/>
      <c r="T30" s="24"/>
      <c r="U30" s="24"/>
      <c r="V30" s="20">
        <v>0</v>
      </c>
      <c r="W30" s="20">
        <v>0</v>
      </c>
      <c r="X30" s="24"/>
      <c r="Y30" s="24"/>
      <c r="Z30" s="24"/>
      <c r="AA30" s="16">
        <f t="shared" si="7"/>
        <v>0</v>
      </c>
      <c r="AB30" s="16">
        <f t="shared" si="6"/>
        <v>0</v>
      </c>
      <c r="AD30" s="2">
        <f t="shared" si="1"/>
        <v>0</v>
      </c>
    </row>
    <row r="31" spans="1:30" ht="28.5" customHeight="1" hidden="1">
      <c r="A31" s="271"/>
      <c r="B31" s="265"/>
      <c r="C31" s="300"/>
      <c r="D31" s="24" t="s">
        <v>13</v>
      </c>
      <c r="E31" s="25"/>
      <c r="F31" s="25"/>
      <c r="G31" s="25"/>
      <c r="H31" s="25"/>
      <c r="I31" s="25"/>
      <c r="J31" s="25"/>
      <c r="K31" s="24"/>
      <c r="L31" s="24"/>
      <c r="M31" s="24"/>
      <c r="N31" s="72"/>
      <c r="O31" s="24"/>
      <c r="P31" s="24"/>
      <c r="Q31" s="24"/>
      <c r="R31" s="24"/>
      <c r="S31" s="24"/>
      <c r="T31" s="24"/>
      <c r="U31" s="24"/>
      <c r="V31" s="20">
        <v>0</v>
      </c>
      <c r="W31" s="20">
        <v>0</v>
      </c>
      <c r="X31" s="24"/>
      <c r="Y31" s="24"/>
      <c r="Z31" s="24"/>
      <c r="AA31" s="16">
        <f t="shared" si="7"/>
        <v>0</v>
      </c>
      <c r="AB31" s="16">
        <f t="shared" si="6"/>
        <v>0</v>
      </c>
      <c r="AD31" s="2">
        <f t="shared" si="1"/>
        <v>0</v>
      </c>
    </row>
    <row r="32" spans="1:30" ht="12.75" customHeight="1" hidden="1">
      <c r="A32" s="271"/>
      <c r="B32" s="24" t="s">
        <v>58</v>
      </c>
      <c r="C32" s="24"/>
      <c r="D32" s="24" t="s">
        <v>12</v>
      </c>
      <c r="E32" s="25"/>
      <c r="F32" s="25"/>
      <c r="G32" s="25"/>
      <c r="H32" s="25"/>
      <c r="I32" s="25"/>
      <c r="J32" s="25"/>
      <c r="K32" s="24"/>
      <c r="L32" s="24"/>
      <c r="M32" s="24"/>
      <c r="N32" s="72"/>
      <c r="O32" s="24"/>
      <c r="P32" s="24"/>
      <c r="Q32" s="24"/>
      <c r="R32" s="24"/>
      <c r="S32" s="24"/>
      <c r="T32" s="24"/>
      <c r="U32" s="24"/>
      <c r="V32" s="20">
        <v>0</v>
      </c>
      <c r="W32" s="20">
        <v>0</v>
      </c>
      <c r="X32" s="24"/>
      <c r="Y32" s="24"/>
      <c r="Z32" s="24"/>
      <c r="AA32" s="16">
        <f t="shared" si="7"/>
        <v>0</v>
      </c>
      <c r="AB32" s="16">
        <f t="shared" si="6"/>
        <v>0</v>
      </c>
      <c r="AD32" s="2">
        <f t="shared" si="1"/>
        <v>0</v>
      </c>
    </row>
    <row r="33" spans="1:30" ht="12.75" customHeight="1" hidden="1">
      <c r="A33" s="271"/>
      <c r="B33" s="24" t="s">
        <v>59</v>
      </c>
      <c r="C33" s="24"/>
      <c r="D33" s="24" t="s">
        <v>12</v>
      </c>
      <c r="E33" s="25"/>
      <c r="F33" s="25"/>
      <c r="G33" s="25"/>
      <c r="H33" s="25"/>
      <c r="I33" s="25"/>
      <c r="J33" s="25"/>
      <c r="K33" s="24"/>
      <c r="L33" s="24"/>
      <c r="M33" s="24"/>
      <c r="N33" s="72"/>
      <c r="O33" s="24"/>
      <c r="P33" s="24"/>
      <c r="Q33" s="24"/>
      <c r="R33" s="24"/>
      <c r="S33" s="24"/>
      <c r="T33" s="24"/>
      <c r="U33" s="24"/>
      <c r="V33" s="20">
        <v>0</v>
      </c>
      <c r="W33" s="20">
        <v>0</v>
      </c>
      <c r="X33" s="24"/>
      <c r="Y33" s="24"/>
      <c r="Z33" s="24"/>
      <c r="AA33" s="16">
        <f t="shared" si="7"/>
        <v>0</v>
      </c>
      <c r="AB33" s="16">
        <f t="shared" si="6"/>
        <v>0</v>
      </c>
      <c r="AD33" s="2">
        <f t="shared" si="1"/>
        <v>0</v>
      </c>
    </row>
    <row r="34" spans="1:30" ht="64.5" customHeight="1" hidden="1" thickBot="1">
      <c r="A34" s="271"/>
      <c r="B34" s="262" t="s">
        <v>56</v>
      </c>
      <c r="C34" s="30" t="s">
        <v>55</v>
      </c>
      <c r="D34" s="24"/>
      <c r="E34" s="25"/>
      <c r="F34" s="25"/>
      <c r="G34" s="25"/>
      <c r="H34" s="25"/>
      <c r="I34" s="25"/>
      <c r="J34" s="25"/>
      <c r="K34" s="24"/>
      <c r="L34" s="24"/>
      <c r="M34" s="24"/>
      <c r="N34" s="72"/>
      <c r="O34" s="24"/>
      <c r="P34" s="24"/>
      <c r="Q34" s="24"/>
      <c r="R34" s="24"/>
      <c r="S34" s="24"/>
      <c r="T34" s="24"/>
      <c r="U34" s="24"/>
      <c r="V34" s="20">
        <v>0</v>
      </c>
      <c r="W34" s="20">
        <v>0</v>
      </c>
      <c r="X34" s="24"/>
      <c r="Y34" s="24"/>
      <c r="Z34" s="24"/>
      <c r="AA34" s="16">
        <f t="shared" si="7"/>
        <v>0</v>
      </c>
      <c r="AB34" s="16">
        <f t="shared" si="6"/>
        <v>0</v>
      </c>
      <c r="AD34" s="2">
        <f t="shared" si="1"/>
        <v>0</v>
      </c>
    </row>
    <row r="35" spans="1:30" ht="12.75" customHeight="1" hidden="1">
      <c r="A35" s="271"/>
      <c r="B35" s="262"/>
      <c r="C35" s="26"/>
      <c r="D35" s="24"/>
      <c r="E35" s="25"/>
      <c r="F35" s="25"/>
      <c r="G35" s="25"/>
      <c r="H35" s="25"/>
      <c r="I35" s="25"/>
      <c r="J35" s="25"/>
      <c r="K35" s="24"/>
      <c r="L35" s="24"/>
      <c r="M35" s="24"/>
      <c r="N35" s="72"/>
      <c r="O35" s="24"/>
      <c r="P35" s="24"/>
      <c r="Q35" s="24"/>
      <c r="R35" s="24"/>
      <c r="S35" s="24"/>
      <c r="T35" s="24"/>
      <c r="U35" s="24"/>
      <c r="V35" s="20">
        <v>0</v>
      </c>
      <c r="W35" s="20">
        <v>0</v>
      </c>
      <c r="X35" s="74"/>
      <c r="Y35" s="74"/>
      <c r="Z35" s="24"/>
      <c r="AA35" s="16">
        <f t="shared" si="7"/>
        <v>0</v>
      </c>
      <c r="AB35" s="16">
        <f t="shared" si="6"/>
        <v>0</v>
      </c>
      <c r="AD35" s="2">
        <f t="shared" si="1"/>
        <v>0</v>
      </c>
    </row>
    <row r="36" spans="1:28" ht="30" customHeight="1">
      <c r="A36" s="271"/>
      <c r="B36" s="301" t="s">
        <v>181</v>
      </c>
      <c r="C36" s="308" t="s">
        <v>147</v>
      </c>
      <c r="D36" s="13" t="s">
        <v>12</v>
      </c>
      <c r="E36" s="45">
        <v>2</v>
      </c>
      <c r="F36" s="45">
        <v>3</v>
      </c>
      <c r="G36" s="45">
        <v>2</v>
      </c>
      <c r="H36" s="45">
        <v>3</v>
      </c>
      <c r="I36" s="45">
        <v>2</v>
      </c>
      <c r="J36" s="45">
        <v>3</v>
      </c>
      <c r="K36" s="44">
        <v>2</v>
      </c>
      <c r="L36" s="44">
        <v>3</v>
      </c>
      <c r="M36" s="44">
        <v>2</v>
      </c>
      <c r="N36" s="44">
        <v>2</v>
      </c>
      <c r="O36" s="44">
        <v>3</v>
      </c>
      <c r="P36" s="44">
        <v>2</v>
      </c>
      <c r="Q36" s="44">
        <v>3</v>
      </c>
      <c r="R36" s="44"/>
      <c r="S36" s="44"/>
      <c r="T36" s="44"/>
      <c r="U36" s="44"/>
      <c r="V36" s="20">
        <v>0</v>
      </c>
      <c r="W36" s="20">
        <v>0</v>
      </c>
      <c r="X36" s="74"/>
      <c r="Y36" s="74"/>
      <c r="Z36" s="24"/>
      <c r="AA36" s="16"/>
      <c r="AB36" s="16"/>
    </row>
    <row r="37" spans="1:28" ht="31.5" customHeight="1">
      <c r="A37" s="271"/>
      <c r="B37" s="302"/>
      <c r="C37" s="309"/>
      <c r="D37" s="13" t="s">
        <v>13</v>
      </c>
      <c r="E37" s="45">
        <v>1</v>
      </c>
      <c r="F37" s="45">
        <v>2</v>
      </c>
      <c r="G37" s="45">
        <v>1</v>
      </c>
      <c r="H37" s="45">
        <v>2</v>
      </c>
      <c r="I37" s="45">
        <v>1</v>
      </c>
      <c r="J37" s="45">
        <v>1</v>
      </c>
      <c r="K37" s="44">
        <v>1</v>
      </c>
      <c r="L37" s="44">
        <v>1</v>
      </c>
      <c r="M37" s="44">
        <v>1</v>
      </c>
      <c r="N37" s="44"/>
      <c r="O37" s="44">
        <v>2</v>
      </c>
      <c r="P37" s="44">
        <v>1</v>
      </c>
      <c r="Q37" s="44">
        <v>2</v>
      </c>
      <c r="R37" s="44"/>
      <c r="S37" s="44"/>
      <c r="T37" s="44"/>
      <c r="U37" s="44"/>
      <c r="V37" s="20">
        <v>0</v>
      </c>
      <c r="W37" s="20">
        <v>0</v>
      </c>
      <c r="X37" s="74"/>
      <c r="Y37" s="74"/>
      <c r="Z37" s="24"/>
      <c r="AA37" s="16"/>
      <c r="AB37" s="16"/>
    </row>
    <row r="38" spans="1:29" ht="12.75" customHeight="1">
      <c r="A38" s="271"/>
      <c r="B38" s="243" t="s">
        <v>139</v>
      </c>
      <c r="C38" s="308" t="s">
        <v>54</v>
      </c>
      <c r="D38" s="13" t="s">
        <v>12</v>
      </c>
      <c r="E38" s="45">
        <v>2</v>
      </c>
      <c r="F38" s="45">
        <v>3</v>
      </c>
      <c r="G38" s="45">
        <v>2</v>
      </c>
      <c r="H38" s="45">
        <v>3</v>
      </c>
      <c r="I38" s="45">
        <v>2</v>
      </c>
      <c r="J38" s="45">
        <v>3</v>
      </c>
      <c r="K38" s="44">
        <v>2</v>
      </c>
      <c r="L38" s="44">
        <v>3</v>
      </c>
      <c r="M38" s="44">
        <v>2</v>
      </c>
      <c r="N38" s="44">
        <v>3</v>
      </c>
      <c r="O38" s="44">
        <v>2</v>
      </c>
      <c r="P38" s="44">
        <v>3</v>
      </c>
      <c r="Q38" s="44">
        <v>2</v>
      </c>
      <c r="R38" s="44"/>
      <c r="S38" s="44"/>
      <c r="T38" s="44"/>
      <c r="U38" s="44"/>
      <c r="V38" s="20">
        <v>0</v>
      </c>
      <c r="W38" s="20">
        <v>0</v>
      </c>
      <c r="X38" s="74"/>
      <c r="Y38" s="74"/>
      <c r="Z38" s="24"/>
      <c r="AA38" s="16">
        <f>SUM(E38:Z38)</f>
        <v>32</v>
      </c>
      <c r="AB38" s="16"/>
      <c r="AC38" s="2">
        <v>32</v>
      </c>
    </row>
    <row r="39" spans="1:28" ht="12.75" customHeight="1">
      <c r="A39" s="271"/>
      <c r="B39" s="243"/>
      <c r="C39" s="309"/>
      <c r="D39" s="13" t="s">
        <v>13</v>
      </c>
      <c r="E39" s="45">
        <v>1</v>
      </c>
      <c r="F39" s="45">
        <v>1</v>
      </c>
      <c r="G39" s="45">
        <v>1</v>
      </c>
      <c r="H39" s="45">
        <v>2</v>
      </c>
      <c r="I39" s="45">
        <v>1</v>
      </c>
      <c r="J39" s="45">
        <v>1</v>
      </c>
      <c r="K39" s="44">
        <v>1</v>
      </c>
      <c r="L39" s="44">
        <v>2</v>
      </c>
      <c r="M39" s="44">
        <v>1</v>
      </c>
      <c r="N39" s="44">
        <v>2</v>
      </c>
      <c r="O39" s="44">
        <v>2</v>
      </c>
      <c r="P39" s="44"/>
      <c r="Q39" s="44">
        <v>1</v>
      </c>
      <c r="R39" s="44"/>
      <c r="S39" s="44"/>
      <c r="T39" s="44"/>
      <c r="U39" s="44"/>
      <c r="V39" s="20">
        <v>0</v>
      </c>
      <c r="W39" s="20">
        <v>0</v>
      </c>
      <c r="X39" s="74"/>
      <c r="Y39" s="74"/>
      <c r="Z39" s="24"/>
      <c r="AA39" s="16"/>
      <c r="AB39" s="16">
        <f>SUM(E39:AA39)</f>
        <v>16</v>
      </c>
    </row>
    <row r="40" spans="1:29" ht="12.75" customHeight="1">
      <c r="A40" s="271"/>
      <c r="B40" s="24" t="s">
        <v>120</v>
      </c>
      <c r="C40" s="70" t="s">
        <v>121</v>
      </c>
      <c r="D40" s="13" t="s">
        <v>12</v>
      </c>
      <c r="E40" s="45"/>
      <c r="F40" s="45"/>
      <c r="G40" s="45"/>
      <c r="H40" s="45"/>
      <c r="I40" s="45"/>
      <c r="J40" s="45"/>
      <c r="K40" s="44"/>
      <c r="L40" s="44"/>
      <c r="M40" s="44"/>
      <c r="N40" s="44"/>
      <c r="O40" s="44"/>
      <c r="P40" s="44"/>
      <c r="Q40" s="44">
        <v>6</v>
      </c>
      <c r="R40" s="44">
        <v>30</v>
      </c>
      <c r="S40" s="44"/>
      <c r="T40" s="44"/>
      <c r="U40" s="44"/>
      <c r="V40" s="20">
        <v>0</v>
      </c>
      <c r="W40" s="20">
        <v>0</v>
      </c>
      <c r="X40" s="74"/>
      <c r="Y40" s="74"/>
      <c r="Z40" s="24"/>
      <c r="AA40" s="16">
        <f t="shared" si="7"/>
        <v>36</v>
      </c>
      <c r="AB40" s="16"/>
      <c r="AC40" s="2">
        <v>36</v>
      </c>
    </row>
    <row r="41" spans="1:28" ht="37.5" customHeight="1">
      <c r="A41" s="271"/>
      <c r="B41" s="301" t="s">
        <v>182</v>
      </c>
      <c r="C41" s="308" t="s">
        <v>156</v>
      </c>
      <c r="D41" s="13" t="s">
        <v>12</v>
      </c>
      <c r="E41" s="45"/>
      <c r="F41" s="45"/>
      <c r="G41" s="45"/>
      <c r="H41" s="45"/>
      <c r="I41" s="45"/>
      <c r="J41" s="45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20">
        <v>0</v>
      </c>
      <c r="W41" s="20">
        <v>0</v>
      </c>
      <c r="X41" s="74"/>
      <c r="Y41" s="74"/>
      <c r="Z41" s="24"/>
      <c r="AA41" s="16"/>
      <c r="AB41" s="16"/>
    </row>
    <row r="42" spans="1:28" ht="27.75" customHeight="1">
      <c r="A42" s="271"/>
      <c r="B42" s="302"/>
      <c r="C42" s="309"/>
      <c r="D42" s="13" t="s">
        <v>13</v>
      </c>
      <c r="E42" s="45"/>
      <c r="F42" s="45"/>
      <c r="G42" s="45"/>
      <c r="H42" s="45"/>
      <c r="I42" s="45"/>
      <c r="J42" s="45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20">
        <v>0</v>
      </c>
      <c r="W42" s="20">
        <v>0</v>
      </c>
      <c r="X42" s="74"/>
      <c r="Y42" s="74"/>
      <c r="Z42" s="24"/>
      <c r="AA42" s="16"/>
      <c r="AB42" s="16"/>
    </row>
    <row r="43" spans="1:29" ht="12.75" customHeight="1">
      <c r="A43" s="271"/>
      <c r="B43" s="24" t="s">
        <v>60</v>
      </c>
      <c r="C43" s="68" t="s">
        <v>110</v>
      </c>
      <c r="D43" s="13" t="s">
        <v>12</v>
      </c>
      <c r="E43" s="45">
        <v>12</v>
      </c>
      <c r="F43" s="45">
        <v>12</v>
      </c>
      <c r="G43" s="45">
        <v>12</v>
      </c>
      <c r="H43" s="45">
        <v>12</v>
      </c>
      <c r="I43" s="45">
        <v>12</v>
      </c>
      <c r="J43" s="45">
        <v>12</v>
      </c>
      <c r="K43" s="45"/>
      <c r="L43" s="45"/>
      <c r="M43" s="45"/>
      <c r="N43" s="45"/>
      <c r="O43" s="45"/>
      <c r="P43" s="45"/>
      <c r="Q43" s="45"/>
      <c r="R43" s="44"/>
      <c r="S43" s="44"/>
      <c r="T43" s="44"/>
      <c r="U43" s="44"/>
      <c r="V43" s="20">
        <v>0</v>
      </c>
      <c r="W43" s="20">
        <v>0</v>
      </c>
      <c r="X43" s="74"/>
      <c r="Y43" s="74"/>
      <c r="Z43" s="24"/>
      <c r="AA43" s="16">
        <f t="shared" si="7"/>
        <v>72</v>
      </c>
      <c r="AB43" s="16"/>
      <c r="AC43" s="2">
        <v>72</v>
      </c>
    </row>
    <row r="44" spans="1:30" ht="12.75" customHeight="1">
      <c r="A44" s="271"/>
      <c r="B44" s="67" t="s">
        <v>122</v>
      </c>
      <c r="C44" s="70" t="s">
        <v>121</v>
      </c>
      <c r="D44" s="13" t="s">
        <v>12</v>
      </c>
      <c r="E44" s="45"/>
      <c r="F44" s="45"/>
      <c r="G44" s="45"/>
      <c r="H44" s="45"/>
      <c r="I44" s="45"/>
      <c r="J44" s="45"/>
      <c r="K44" s="44"/>
      <c r="L44" s="44"/>
      <c r="M44" s="44"/>
      <c r="N44" s="44"/>
      <c r="O44" s="44"/>
      <c r="P44" s="44"/>
      <c r="Q44" s="44"/>
      <c r="R44" s="44"/>
      <c r="S44" s="44">
        <v>36</v>
      </c>
      <c r="T44" s="44"/>
      <c r="U44" s="44"/>
      <c r="V44" s="20">
        <v>0</v>
      </c>
      <c r="W44" s="20">
        <v>0</v>
      </c>
      <c r="X44" s="74"/>
      <c r="Y44" s="74"/>
      <c r="Z44" s="24"/>
      <c r="AA44" s="16">
        <f t="shared" si="7"/>
        <v>36</v>
      </c>
      <c r="AB44" s="16"/>
      <c r="AC44" s="2">
        <v>36</v>
      </c>
      <c r="AD44" s="2">
        <f t="shared" si="1"/>
        <v>36</v>
      </c>
    </row>
    <row r="45" spans="1:28" ht="29.25" customHeight="1">
      <c r="A45" s="271"/>
      <c r="B45" s="301" t="s">
        <v>157</v>
      </c>
      <c r="C45" s="299" t="s">
        <v>159</v>
      </c>
      <c r="D45" s="13" t="s">
        <v>12</v>
      </c>
      <c r="E45" s="45">
        <v>8</v>
      </c>
      <c r="F45" s="45">
        <v>6</v>
      </c>
      <c r="G45" s="45">
        <v>8</v>
      </c>
      <c r="H45" s="45">
        <v>6</v>
      </c>
      <c r="I45" s="45">
        <v>8</v>
      </c>
      <c r="J45" s="45">
        <v>6</v>
      </c>
      <c r="K45" s="45">
        <v>8</v>
      </c>
      <c r="L45" s="45">
        <v>6</v>
      </c>
      <c r="M45" s="45">
        <v>4</v>
      </c>
      <c r="N45" s="44"/>
      <c r="O45" s="44"/>
      <c r="P45" s="44"/>
      <c r="Q45" s="44"/>
      <c r="R45" s="44"/>
      <c r="S45" s="44"/>
      <c r="T45" s="44"/>
      <c r="U45" s="44"/>
      <c r="V45" s="20">
        <v>0</v>
      </c>
      <c r="W45" s="20">
        <v>0</v>
      </c>
      <c r="X45" s="74"/>
      <c r="Y45" s="74"/>
      <c r="Z45" s="24"/>
      <c r="AA45" s="16"/>
      <c r="AB45" s="16"/>
    </row>
    <row r="46" spans="1:28" ht="32.25" customHeight="1">
      <c r="A46" s="271"/>
      <c r="B46" s="302"/>
      <c r="C46" s="300"/>
      <c r="D46" s="13" t="s">
        <v>13</v>
      </c>
      <c r="E46" s="45">
        <v>4</v>
      </c>
      <c r="F46" s="45">
        <v>3</v>
      </c>
      <c r="G46" s="45">
        <v>4</v>
      </c>
      <c r="H46" s="45">
        <v>3</v>
      </c>
      <c r="I46" s="45">
        <v>4</v>
      </c>
      <c r="J46" s="45">
        <v>3</v>
      </c>
      <c r="K46" s="44">
        <v>4</v>
      </c>
      <c r="L46" s="44">
        <v>3</v>
      </c>
      <c r="M46" s="44">
        <v>2</v>
      </c>
      <c r="N46" s="44"/>
      <c r="O46" s="44"/>
      <c r="P46" s="44"/>
      <c r="Q46" s="44"/>
      <c r="R46" s="44"/>
      <c r="S46" s="44"/>
      <c r="T46" s="44"/>
      <c r="U46" s="44"/>
      <c r="V46" s="20">
        <v>0</v>
      </c>
      <c r="W46" s="20">
        <v>0</v>
      </c>
      <c r="X46" s="74"/>
      <c r="Y46" s="74"/>
      <c r="Z46" s="24"/>
      <c r="AA46" s="16"/>
      <c r="AB46" s="16"/>
    </row>
    <row r="47" spans="1:29" ht="21.75" customHeight="1">
      <c r="A47" s="271"/>
      <c r="B47" s="243" t="s">
        <v>128</v>
      </c>
      <c r="C47" s="350" t="s">
        <v>71</v>
      </c>
      <c r="D47" s="13" t="s">
        <v>12</v>
      </c>
      <c r="E47" s="45">
        <v>8</v>
      </c>
      <c r="F47" s="45">
        <v>6</v>
      </c>
      <c r="G47" s="45">
        <v>8</v>
      </c>
      <c r="H47" s="45">
        <v>6</v>
      </c>
      <c r="I47" s="45">
        <v>8</v>
      </c>
      <c r="J47" s="45">
        <v>6</v>
      </c>
      <c r="K47" s="45">
        <v>8</v>
      </c>
      <c r="L47" s="45">
        <v>6</v>
      </c>
      <c r="M47" s="45">
        <v>4</v>
      </c>
      <c r="N47" s="45"/>
      <c r="O47" s="45"/>
      <c r="P47" s="44"/>
      <c r="Q47" s="44"/>
      <c r="R47" s="44"/>
      <c r="S47" s="44"/>
      <c r="T47" s="44"/>
      <c r="U47" s="44"/>
      <c r="V47" s="20">
        <v>0</v>
      </c>
      <c r="W47" s="20">
        <v>0</v>
      </c>
      <c r="X47" s="74"/>
      <c r="Y47" s="74"/>
      <c r="Z47" s="24"/>
      <c r="AA47" s="16">
        <f t="shared" si="7"/>
        <v>60</v>
      </c>
      <c r="AB47" s="16"/>
      <c r="AC47" s="33">
        <v>60</v>
      </c>
    </row>
    <row r="48" spans="1:28" ht="30" customHeight="1">
      <c r="A48" s="271"/>
      <c r="B48" s="243"/>
      <c r="C48" s="350"/>
      <c r="D48" s="13" t="s">
        <v>13</v>
      </c>
      <c r="E48" s="45">
        <v>4</v>
      </c>
      <c r="F48" s="45">
        <v>3</v>
      </c>
      <c r="G48" s="45">
        <v>4</v>
      </c>
      <c r="H48" s="45">
        <v>3</v>
      </c>
      <c r="I48" s="45">
        <v>4</v>
      </c>
      <c r="J48" s="45">
        <v>3</v>
      </c>
      <c r="K48" s="44">
        <v>4</v>
      </c>
      <c r="L48" s="44">
        <v>3</v>
      </c>
      <c r="M48" s="44">
        <v>2</v>
      </c>
      <c r="N48" s="44"/>
      <c r="O48" s="44"/>
      <c r="P48" s="44"/>
      <c r="Q48" s="44"/>
      <c r="R48" s="44"/>
      <c r="S48" s="44"/>
      <c r="T48" s="44"/>
      <c r="U48" s="44"/>
      <c r="V48" s="20">
        <v>0</v>
      </c>
      <c r="W48" s="20">
        <v>0</v>
      </c>
      <c r="X48" s="74"/>
      <c r="Y48" s="74"/>
      <c r="Z48" s="24"/>
      <c r="AA48" s="16"/>
      <c r="AB48" s="16">
        <f>SUM(E48:Z48)</f>
        <v>30</v>
      </c>
    </row>
    <row r="49" spans="1:29" ht="12.75" customHeight="1">
      <c r="A49" s="271"/>
      <c r="B49" s="24" t="s">
        <v>65</v>
      </c>
      <c r="C49" s="68" t="s">
        <v>110</v>
      </c>
      <c r="D49" s="13" t="s">
        <v>12</v>
      </c>
      <c r="E49" s="45">
        <v>6</v>
      </c>
      <c r="F49" s="45">
        <v>6</v>
      </c>
      <c r="G49" s="45">
        <v>6</v>
      </c>
      <c r="H49" s="45">
        <v>6</v>
      </c>
      <c r="I49" s="45">
        <v>6</v>
      </c>
      <c r="J49" s="45">
        <v>6</v>
      </c>
      <c r="K49" s="45">
        <v>6</v>
      </c>
      <c r="L49" s="45">
        <v>6</v>
      </c>
      <c r="M49" s="45">
        <v>6</v>
      </c>
      <c r="N49" s="45">
        <v>6</v>
      </c>
      <c r="O49" s="45">
        <v>6</v>
      </c>
      <c r="P49" s="45">
        <v>6</v>
      </c>
      <c r="Q49" s="45"/>
      <c r="R49" s="44"/>
      <c r="S49" s="44"/>
      <c r="T49" s="44"/>
      <c r="U49" s="44"/>
      <c r="V49" s="20">
        <v>0</v>
      </c>
      <c r="W49" s="20">
        <v>0</v>
      </c>
      <c r="X49" s="74"/>
      <c r="Y49" s="74"/>
      <c r="Z49" s="24"/>
      <c r="AA49" s="16">
        <f>SUM(E49:Z49)</f>
        <v>72</v>
      </c>
      <c r="AB49" s="16"/>
      <c r="AC49" s="33">
        <v>72</v>
      </c>
    </row>
    <row r="50" spans="1:29" ht="21.75" customHeight="1">
      <c r="A50" s="352"/>
      <c r="B50" s="24" t="s">
        <v>123</v>
      </c>
      <c r="C50" s="24" t="s">
        <v>121</v>
      </c>
      <c r="D50" s="66" t="s">
        <v>12</v>
      </c>
      <c r="E50" s="45"/>
      <c r="F50" s="45"/>
      <c r="G50" s="45"/>
      <c r="H50" s="45"/>
      <c r="I50" s="45"/>
      <c r="J50" s="45"/>
      <c r="K50" s="44"/>
      <c r="L50" s="44"/>
      <c r="M50" s="44"/>
      <c r="N50" s="44"/>
      <c r="O50" s="44"/>
      <c r="P50" s="44"/>
      <c r="Q50" s="44"/>
      <c r="R50" s="44"/>
      <c r="S50" s="44"/>
      <c r="T50" s="44">
        <v>36</v>
      </c>
      <c r="U50" s="44"/>
      <c r="V50" s="20">
        <v>0</v>
      </c>
      <c r="W50" s="20">
        <v>0</v>
      </c>
      <c r="X50" s="74"/>
      <c r="Y50" s="74"/>
      <c r="Z50" s="24"/>
      <c r="AA50" s="16">
        <f>SUM(E50:Z50)</f>
        <v>36</v>
      </c>
      <c r="AB50" s="16"/>
      <c r="AC50" s="33">
        <v>36</v>
      </c>
    </row>
    <row r="51" spans="1:29" ht="30" customHeight="1">
      <c r="A51" s="352"/>
      <c r="B51" s="301" t="s">
        <v>162</v>
      </c>
      <c r="C51" s="299" t="s">
        <v>163</v>
      </c>
      <c r="D51" s="66" t="s">
        <v>12</v>
      </c>
      <c r="E51" s="45"/>
      <c r="F51" s="45"/>
      <c r="G51" s="45"/>
      <c r="H51" s="45"/>
      <c r="I51" s="45"/>
      <c r="J51" s="45"/>
      <c r="K51" s="44">
        <f>K53</f>
        <v>6</v>
      </c>
      <c r="L51" s="44">
        <f aca="true" t="shared" si="8" ref="L51:U51">L53</f>
        <v>6</v>
      </c>
      <c r="M51" s="44">
        <f t="shared" si="8"/>
        <v>10</v>
      </c>
      <c r="N51" s="44">
        <f t="shared" si="8"/>
        <v>6</v>
      </c>
      <c r="O51" s="44">
        <f t="shared" si="8"/>
        <v>11</v>
      </c>
      <c r="P51" s="44">
        <f t="shared" si="8"/>
        <v>9</v>
      </c>
      <c r="Q51" s="44">
        <f t="shared" si="8"/>
        <v>14</v>
      </c>
      <c r="R51" s="44">
        <f t="shared" si="8"/>
        <v>0</v>
      </c>
      <c r="S51" s="44">
        <f t="shared" si="8"/>
        <v>0</v>
      </c>
      <c r="T51" s="44">
        <f t="shared" si="8"/>
        <v>0</v>
      </c>
      <c r="U51" s="44">
        <f t="shared" si="8"/>
        <v>0</v>
      </c>
      <c r="V51" s="20">
        <v>0</v>
      </c>
      <c r="W51" s="20">
        <v>0</v>
      </c>
      <c r="X51" s="74"/>
      <c r="Y51" s="74"/>
      <c r="Z51" s="24"/>
      <c r="AA51" s="16"/>
      <c r="AB51" s="16"/>
      <c r="AC51" s="33"/>
    </row>
    <row r="52" spans="1:29" ht="33.75" customHeight="1">
      <c r="A52" s="352"/>
      <c r="B52" s="302"/>
      <c r="C52" s="300"/>
      <c r="D52" s="13" t="s">
        <v>13</v>
      </c>
      <c r="E52" s="45"/>
      <c r="F52" s="45"/>
      <c r="G52" s="45"/>
      <c r="H52" s="45"/>
      <c r="I52" s="45"/>
      <c r="J52" s="45"/>
      <c r="K52" s="45">
        <v>3</v>
      </c>
      <c r="L52" s="45">
        <v>3</v>
      </c>
      <c r="M52" s="45">
        <v>5</v>
      </c>
      <c r="N52" s="44">
        <v>2</v>
      </c>
      <c r="O52" s="44">
        <v>4</v>
      </c>
      <c r="P52" s="44">
        <v>6</v>
      </c>
      <c r="Q52" s="44">
        <v>8</v>
      </c>
      <c r="R52" s="44"/>
      <c r="S52" s="44"/>
      <c r="T52" s="44"/>
      <c r="U52" s="44"/>
      <c r="V52" s="20">
        <v>0</v>
      </c>
      <c r="W52" s="20">
        <v>0</v>
      </c>
      <c r="X52" s="74"/>
      <c r="Y52" s="74"/>
      <c r="Z52" s="24"/>
      <c r="AA52" s="16"/>
      <c r="AB52" s="16"/>
      <c r="AC52" s="33"/>
    </row>
    <row r="53" spans="1:30" ht="24.75" customHeight="1">
      <c r="A53" s="352"/>
      <c r="B53" s="243" t="s">
        <v>124</v>
      </c>
      <c r="C53" s="348" t="s">
        <v>74</v>
      </c>
      <c r="D53" s="66" t="s">
        <v>12</v>
      </c>
      <c r="E53" s="45"/>
      <c r="F53" s="45"/>
      <c r="G53" s="45"/>
      <c r="H53" s="45"/>
      <c r="I53" s="45"/>
      <c r="J53" s="44"/>
      <c r="K53" s="44">
        <v>6</v>
      </c>
      <c r="L53" s="44">
        <v>6</v>
      </c>
      <c r="M53" s="184">
        <v>10</v>
      </c>
      <c r="N53" s="44">
        <v>6</v>
      </c>
      <c r="O53" s="44">
        <v>11</v>
      </c>
      <c r="P53" s="44">
        <v>9</v>
      </c>
      <c r="Q53" s="44">
        <v>14</v>
      </c>
      <c r="R53" s="44"/>
      <c r="S53" s="44"/>
      <c r="T53" s="44"/>
      <c r="U53" s="44"/>
      <c r="V53" s="20">
        <v>0</v>
      </c>
      <c r="W53" s="20">
        <v>0</v>
      </c>
      <c r="X53" s="74"/>
      <c r="Y53" s="74"/>
      <c r="Z53" s="24"/>
      <c r="AA53" s="16">
        <f>SUM(E53:Z53)</f>
        <v>62</v>
      </c>
      <c r="AB53" s="16"/>
      <c r="AC53" s="33">
        <v>62</v>
      </c>
      <c r="AD53" s="2">
        <f>SUM(E53:U53)</f>
        <v>62</v>
      </c>
    </row>
    <row r="54" spans="1:28" ht="19.5" customHeight="1">
      <c r="A54" s="352"/>
      <c r="B54" s="243"/>
      <c r="C54" s="349"/>
      <c r="D54" s="13" t="s">
        <v>13</v>
      </c>
      <c r="E54" s="45"/>
      <c r="F54" s="45"/>
      <c r="G54" s="45"/>
      <c r="H54" s="45"/>
      <c r="I54" s="45"/>
      <c r="J54" s="45"/>
      <c r="K54" s="45">
        <v>3</v>
      </c>
      <c r="L54" s="45">
        <v>3</v>
      </c>
      <c r="M54" s="45">
        <v>5</v>
      </c>
      <c r="N54" s="44">
        <v>3</v>
      </c>
      <c r="O54" s="44">
        <v>3</v>
      </c>
      <c r="P54" s="44">
        <v>6</v>
      </c>
      <c r="Q54" s="44">
        <v>8</v>
      </c>
      <c r="R54" s="44"/>
      <c r="S54" s="44"/>
      <c r="T54" s="44"/>
      <c r="U54" s="44"/>
      <c r="V54" s="20">
        <v>0</v>
      </c>
      <c r="W54" s="20">
        <v>0</v>
      </c>
      <c r="X54" s="74"/>
      <c r="Y54" s="74"/>
      <c r="Z54" s="24"/>
      <c r="AA54" s="16"/>
      <c r="AB54" s="16">
        <f>SUM(E54:Z54)</f>
        <v>31</v>
      </c>
    </row>
    <row r="55" spans="1:30" ht="13.5" thickBot="1">
      <c r="A55" s="271"/>
      <c r="B55" s="64" t="s">
        <v>125</v>
      </c>
      <c r="C55" s="65" t="s">
        <v>110</v>
      </c>
      <c r="D55" s="66" t="s">
        <v>12</v>
      </c>
      <c r="E55" s="45"/>
      <c r="F55" s="45"/>
      <c r="G55" s="45"/>
      <c r="H55" s="45"/>
      <c r="I55" s="45"/>
      <c r="J55" s="45"/>
      <c r="K55" s="45">
        <v>6</v>
      </c>
      <c r="L55" s="45">
        <v>6</v>
      </c>
      <c r="M55" s="45">
        <v>6</v>
      </c>
      <c r="N55" s="45">
        <v>12</v>
      </c>
      <c r="O55" s="45">
        <v>12</v>
      </c>
      <c r="P55" s="45">
        <v>12</v>
      </c>
      <c r="Q55" s="45">
        <v>12</v>
      </c>
      <c r="R55" s="45">
        <v>6</v>
      </c>
      <c r="S55" s="45"/>
      <c r="T55" s="45"/>
      <c r="U55" s="45"/>
      <c r="V55" s="20">
        <v>0</v>
      </c>
      <c r="W55" s="20">
        <v>0</v>
      </c>
      <c r="X55" s="74"/>
      <c r="Y55" s="74"/>
      <c r="Z55" s="24"/>
      <c r="AA55" s="16">
        <f>SUM(E55:Z55)</f>
        <v>72</v>
      </c>
      <c r="AB55" s="16"/>
      <c r="AC55" s="33">
        <v>72</v>
      </c>
      <c r="AD55" s="2">
        <f t="shared" si="1"/>
        <v>72</v>
      </c>
    </row>
    <row r="56" spans="1:29" ht="13.5" thickBot="1">
      <c r="A56" s="271"/>
      <c r="B56" s="64" t="s">
        <v>126</v>
      </c>
      <c r="C56" s="65" t="s">
        <v>127</v>
      </c>
      <c r="D56" s="66" t="s">
        <v>12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>
        <v>36</v>
      </c>
      <c r="V56" s="20">
        <v>0</v>
      </c>
      <c r="W56" s="20">
        <v>0</v>
      </c>
      <c r="X56" s="74"/>
      <c r="Y56" s="74"/>
      <c r="Z56" s="24"/>
      <c r="AA56" s="16">
        <f>SUM(E56:Z56)</f>
        <v>36</v>
      </c>
      <c r="AB56" s="16"/>
      <c r="AC56" s="33">
        <v>36</v>
      </c>
    </row>
    <row r="57" spans="1:29" ht="12.75">
      <c r="A57" s="271"/>
      <c r="B57" s="346" t="s">
        <v>21</v>
      </c>
      <c r="C57" s="346" t="s">
        <v>129</v>
      </c>
      <c r="D57" s="66" t="s">
        <v>12</v>
      </c>
      <c r="E57" s="45">
        <v>2</v>
      </c>
      <c r="F57" s="45">
        <v>2</v>
      </c>
      <c r="G57" s="45">
        <v>2</v>
      </c>
      <c r="H57" s="45">
        <v>2</v>
      </c>
      <c r="I57" s="45">
        <v>2</v>
      </c>
      <c r="J57" s="45">
        <v>2</v>
      </c>
      <c r="K57" s="45">
        <v>2</v>
      </c>
      <c r="L57" s="45">
        <v>2</v>
      </c>
      <c r="M57" s="45">
        <v>2</v>
      </c>
      <c r="N57" s="45">
        <v>2</v>
      </c>
      <c r="O57" s="45"/>
      <c r="P57" s="45"/>
      <c r="Q57" s="45"/>
      <c r="R57" s="45"/>
      <c r="S57" s="45"/>
      <c r="T57" s="45"/>
      <c r="U57" s="45"/>
      <c r="V57" s="20">
        <v>0</v>
      </c>
      <c r="W57" s="20">
        <v>0</v>
      </c>
      <c r="X57" s="74"/>
      <c r="Y57" s="74"/>
      <c r="Z57" s="24"/>
      <c r="AA57" s="16">
        <f>SUM(E57:Z57)</f>
        <v>20</v>
      </c>
      <c r="AB57" s="16"/>
      <c r="AC57" s="33">
        <v>20</v>
      </c>
    </row>
    <row r="58" spans="1:30" ht="13.5" thickBot="1">
      <c r="A58" s="271"/>
      <c r="B58" s="347"/>
      <c r="C58" s="347"/>
      <c r="D58" s="13" t="s">
        <v>13</v>
      </c>
      <c r="E58" s="45">
        <v>2</v>
      </c>
      <c r="F58" s="45">
        <v>2</v>
      </c>
      <c r="G58" s="45">
        <v>2</v>
      </c>
      <c r="H58" s="45">
        <v>2</v>
      </c>
      <c r="I58" s="45">
        <v>2</v>
      </c>
      <c r="J58" s="45">
        <v>2</v>
      </c>
      <c r="K58" s="45">
        <v>2</v>
      </c>
      <c r="L58" s="45">
        <v>2</v>
      </c>
      <c r="M58" s="45">
        <v>2</v>
      </c>
      <c r="N58" s="45">
        <v>2</v>
      </c>
      <c r="O58" s="45"/>
      <c r="P58" s="44"/>
      <c r="Q58" s="44"/>
      <c r="R58" s="44"/>
      <c r="S58" s="44"/>
      <c r="T58" s="44"/>
      <c r="U58" s="44"/>
      <c r="V58" s="20">
        <v>0</v>
      </c>
      <c r="W58" s="20">
        <v>0</v>
      </c>
      <c r="X58" s="74"/>
      <c r="Y58" s="74"/>
      <c r="Z58" s="24"/>
      <c r="AA58" s="16"/>
      <c r="AB58" s="16">
        <f aca="true" t="shared" si="9" ref="AB58:AB71">SUM(E58:Z58)</f>
        <v>20</v>
      </c>
      <c r="AC58" s="33"/>
      <c r="AD58" s="2">
        <f t="shared" si="1"/>
        <v>20</v>
      </c>
    </row>
    <row r="59" spans="1:30" ht="12.75" customHeight="1" hidden="1">
      <c r="A59" s="271"/>
      <c r="B59" s="24" t="s">
        <v>61</v>
      </c>
      <c r="C59" s="26"/>
      <c r="D59" s="24"/>
      <c r="E59" s="25"/>
      <c r="F59" s="25"/>
      <c r="G59" s="25"/>
      <c r="H59" s="25"/>
      <c r="I59" s="25"/>
      <c r="J59" s="25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0">
        <v>0</v>
      </c>
      <c r="W59" s="20"/>
      <c r="X59" s="24"/>
      <c r="Y59" s="24"/>
      <c r="Z59" s="24"/>
      <c r="AA59" s="16">
        <f aca="true" t="shared" si="10" ref="AA59:AA71">SUM(E59:Z59)</f>
        <v>0</v>
      </c>
      <c r="AB59" s="16">
        <f t="shared" si="9"/>
        <v>0</v>
      </c>
      <c r="AD59" s="2">
        <f t="shared" si="1"/>
        <v>0</v>
      </c>
    </row>
    <row r="60" spans="1:30" ht="56.25" customHeight="1" hidden="1">
      <c r="A60" s="271"/>
      <c r="B60" s="262" t="s">
        <v>63</v>
      </c>
      <c r="C60" s="290" t="s">
        <v>71</v>
      </c>
      <c r="D60" s="24"/>
      <c r="E60" s="25"/>
      <c r="F60" s="25"/>
      <c r="G60" s="25"/>
      <c r="H60" s="25"/>
      <c r="I60" s="25"/>
      <c r="J60" s="25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0">
        <v>0</v>
      </c>
      <c r="W60" s="20"/>
      <c r="X60" s="24"/>
      <c r="Y60" s="24"/>
      <c r="Z60" s="24"/>
      <c r="AA60" s="16">
        <f t="shared" si="10"/>
        <v>0</v>
      </c>
      <c r="AB60" s="16">
        <f t="shared" si="9"/>
        <v>0</v>
      </c>
      <c r="AD60" s="2">
        <f t="shared" si="1"/>
        <v>0</v>
      </c>
    </row>
    <row r="61" spans="1:30" ht="13.5" customHeight="1" hidden="1" thickBot="1">
      <c r="A61" s="271"/>
      <c r="B61" s="262"/>
      <c r="C61" s="291"/>
      <c r="D61" s="24"/>
      <c r="E61" s="25"/>
      <c r="F61" s="25"/>
      <c r="G61" s="25"/>
      <c r="H61" s="25"/>
      <c r="I61" s="25"/>
      <c r="J61" s="25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0">
        <v>0</v>
      </c>
      <c r="W61" s="20"/>
      <c r="X61" s="24"/>
      <c r="Y61" s="24"/>
      <c r="Z61" s="24"/>
      <c r="AA61" s="16">
        <f t="shared" si="10"/>
        <v>0</v>
      </c>
      <c r="AB61" s="16">
        <f t="shared" si="9"/>
        <v>0</v>
      </c>
      <c r="AD61" s="2">
        <f t="shared" si="1"/>
        <v>0</v>
      </c>
    </row>
    <row r="62" spans="1:30" ht="12.75" customHeight="1" hidden="1">
      <c r="A62" s="271"/>
      <c r="B62" s="265" t="s">
        <v>64</v>
      </c>
      <c r="C62" s="303" t="s">
        <v>72</v>
      </c>
      <c r="D62" s="24"/>
      <c r="E62" s="25"/>
      <c r="F62" s="25"/>
      <c r="G62" s="25"/>
      <c r="H62" s="25"/>
      <c r="I62" s="25"/>
      <c r="J62" s="25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0">
        <v>0</v>
      </c>
      <c r="W62" s="20"/>
      <c r="X62" s="24"/>
      <c r="Y62" s="24"/>
      <c r="Z62" s="24"/>
      <c r="AA62" s="16">
        <f t="shared" si="10"/>
        <v>0</v>
      </c>
      <c r="AB62" s="16">
        <f t="shared" si="9"/>
        <v>0</v>
      </c>
      <c r="AD62" s="2">
        <f t="shared" si="1"/>
        <v>0</v>
      </c>
    </row>
    <row r="63" spans="1:30" ht="34.5" customHeight="1" hidden="1">
      <c r="A63" s="271"/>
      <c r="B63" s="265"/>
      <c r="C63" s="302"/>
      <c r="D63" s="24"/>
      <c r="E63" s="25"/>
      <c r="F63" s="25"/>
      <c r="G63" s="25"/>
      <c r="H63" s="25"/>
      <c r="I63" s="25"/>
      <c r="J63" s="25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0">
        <v>0</v>
      </c>
      <c r="W63" s="20"/>
      <c r="X63" s="24"/>
      <c r="Y63" s="24"/>
      <c r="Z63" s="24"/>
      <c r="AA63" s="16">
        <f t="shared" si="10"/>
        <v>0</v>
      </c>
      <c r="AB63" s="16">
        <f t="shared" si="9"/>
        <v>0</v>
      </c>
      <c r="AD63" s="2">
        <f t="shared" si="1"/>
        <v>0</v>
      </c>
    </row>
    <row r="64" spans="1:30" ht="12.75" customHeight="1" hidden="1">
      <c r="A64" s="271"/>
      <c r="B64" s="24" t="s">
        <v>65</v>
      </c>
      <c r="C64" s="26"/>
      <c r="D64" s="24"/>
      <c r="E64" s="25"/>
      <c r="F64" s="25"/>
      <c r="G64" s="25"/>
      <c r="H64" s="25"/>
      <c r="I64" s="25"/>
      <c r="J64" s="25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0">
        <v>0</v>
      </c>
      <c r="W64" s="20"/>
      <c r="X64" s="24"/>
      <c r="Y64" s="24"/>
      <c r="Z64" s="24"/>
      <c r="AA64" s="16">
        <f t="shared" si="10"/>
        <v>0</v>
      </c>
      <c r="AB64" s="16">
        <f t="shared" si="9"/>
        <v>0</v>
      </c>
      <c r="AD64" s="2">
        <f t="shared" si="1"/>
        <v>0</v>
      </c>
    </row>
    <row r="65" spans="1:30" ht="12.75" customHeight="1" hidden="1">
      <c r="A65" s="271"/>
      <c r="B65" s="24" t="s">
        <v>66</v>
      </c>
      <c r="C65" s="26"/>
      <c r="D65" s="24"/>
      <c r="E65" s="25"/>
      <c r="F65" s="25"/>
      <c r="G65" s="25"/>
      <c r="H65" s="25"/>
      <c r="I65" s="25"/>
      <c r="J65" s="25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0">
        <v>0</v>
      </c>
      <c r="W65" s="20"/>
      <c r="X65" s="24"/>
      <c r="Y65" s="24"/>
      <c r="Z65" s="24"/>
      <c r="AA65" s="16">
        <f t="shared" si="10"/>
        <v>0</v>
      </c>
      <c r="AB65" s="16">
        <f t="shared" si="9"/>
        <v>0</v>
      </c>
      <c r="AD65" s="2">
        <f t="shared" si="1"/>
        <v>0</v>
      </c>
    </row>
    <row r="66" spans="1:30" ht="54" customHeight="1" hidden="1">
      <c r="A66" s="271"/>
      <c r="B66" s="262" t="s">
        <v>67</v>
      </c>
      <c r="C66" s="304" t="s">
        <v>73</v>
      </c>
      <c r="D66" s="24"/>
      <c r="E66" s="25"/>
      <c r="F66" s="25"/>
      <c r="G66" s="25"/>
      <c r="H66" s="25"/>
      <c r="I66" s="25"/>
      <c r="J66" s="25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0">
        <v>0</v>
      </c>
      <c r="W66" s="20"/>
      <c r="X66" s="24"/>
      <c r="Y66" s="24"/>
      <c r="Z66" s="24"/>
      <c r="AA66" s="16">
        <f t="shared" si="10"/>
        <v>0</v>
      </c>
      <c r="AB66" s="16">
        <f t="shared" si="9"/>
        <v>0</v>
      </c>
      <c r="AD66" s="2">
        <f t="shared" si="1"/>
        <v>0</v>
      </c>
    </row>
    <row r="67" spans="1:30" ht="13.5" customHeight="1" hidden="1" thickBot="1">
      <c r="A67" s="271"/>
      <c r="B67" s="262"/>
      <c r="C67" s="305"/>
      <c r="D67" s="24"/>
      <c r="E67" s="25"/>
      <c r="F67" s="25"/>
      <c r="G67" s="25"/>
      <c r="H67" s="25"/>
      <c r="I67" s="25"/>
      <c r="J67" s="25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0">
        <v>0</v>
      </c>
      <c r="W67" s="20"/>
      <c r="X67" s="24"/>
      <c r="Y67" s="24"/>
      <c r="Z67" s="24"/>
      <c r="AA67" s="16">
        <f t="shared" si="10"/>
        <v>0</v>
      </c>
      <c r="AB67" s="16">
        <f t="shared" si="9"/>
        <v>0</v>
      </c>
      <c r="AD67" s="2">
        <f aca="true" t="shared" si="11" ref="AD67:AD74">SUM(E67:U67)</f>
        <v>0</v>
      </c>
    </row>
    <row r="68" spans="1:30" ht="27" customHeight="1" hidden="1">
      <c r="A68" s="271"/>
      <c r="B68" s="265" t="s">
        <v>68</v>
      </c>
      <c r="C68" s="306" t="s">
        <v>74</v>
      </c>
      <c r="D68" s="24"/>
      <c r="E68" s="25"/>
      <c r="F68" s="25"/>
      <c r="G68" s="25"/>
      <c r="H68" s="25"/>
      <c r="I68" s="25"/>
      <c r="J68" s="25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0">
        <v>0</v>
      </c>
      <c r="W68" s="20"/>
      <c r="X68" s="24"/>
      <c r="Y68" s="24"/>
      <c r="Z68" s="24"/>
      <c r="AA68" s="16">
        <f t="shared" si="10"/>
        <v>0</v>
      </c>
      <c r="AB68" s="16">
        <f t="shared" si="9"/>
        <v>0</v>
      </c>
      <c r="AD68" s="2">
        <f t="shared" si="11"/>
        <v>0</v>
      </c>
    </row>
    <row r="69" spans="1:30" ht="13.5" customHeight="1" hidden="1" thickBot="1">
      <c r="A69" s="271"/>
      <c r="B69" s="265"/>
      <c r="C69" s="307"/>
      <c r="D69" s="24"/>
      <c r="E69" s="25"/>
      <c r="F69" s="25"/>
      <c r="G69" s="25"/>
      <c r="H69" s="25"/>
      <c r="I69" s="25"/>
      <c r="J69" s="25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0">
        <v>0</v>
      </c>
      <c r="W69" s="20"/>
      <c r="X69" s="24"/>
      <c r="Y69" s="24"/>
      <c r="Z69" s="24"/>
      <c r="AA69" s="16">
        <f t="shared" si="10"/>
        <v>0</v>
      </c>
      <c r="AB69" s="16">
        <f t="shared" si="9"/>
        <v>0</v>
      </c>
      <c r="AD69" s="2">
        <f t="shared" si="11"/>
        <v>0</v>
      </c>
    </row>
    <row r="70" spans="1:30" ht="12.75" customHeight="1" hidden="1">
      <c r="A70" s="271"/>
      <c r="B70" s="24" t="s">
        <v>69</v>
      </c>
      <c r="C70" s="27"/>
      <c r="D70" s="27"/>
      <c r="E70" s="25"/>
      <c r="F70" s="25"/>
      <c r="G70" s="28"/>
      <c r="H70" s="25"/>
      <c r="I70" s="25"/>
      <c r="J70" s="25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0">
        <v>0</v>
      </c>
      <c r="W70" s="20"/>
      <c r="X70" s="24"/>
      <c r="Y70" s="24"/>
      <c r="Z70" s="24"/>
      <c r="AA70" s="16">
        <f t="shared" si="10"/>
        <v>0</v>
      </c>
      <c r="AB70" s="16">
        <f t="shared" si="9"/>
        <v>0</v>
      </c>
      <c r="AD70" s="2">
        <f t="shared" si="11"/>
        <v>0</v>
      </c>
    </row>
    <row r="71" spans="1:30" ht="12.75" customHeight="1" hidden="1">
      <c r="A71" s="271"/>
      <c r="B71" s="24" t="s">
        <v>70</v>
      </c>
      <c r="C71" s="23"/>
      <c r="D71" s="23"/>
      <c r="E71" s="12"/>
      <c r="F71" s="12"/>
      <c r="G71" s="12"/>
      <c r="H71" s="12"/>
      <c r="I71" s="12"/>
      <c r="J71" s="12"/>
      <c r="K71" s="13"/>
      <c r="L71" s="13"/>
      <c r="M71" s="24"/>
      <c r="N71" s="13"/>
      <c r="O71" s="13"/>
      <c r="P71" s="13"/>
      <c r="Q71" s="13"/>
      <c r="R71" s="13"/>
      <c r="S71" s="13"/>
      <c r="T71" s="13"/>
      <c r="U71" s="13"/>
      <c r="V71" s="20">
        <v>0</v>
      </c>
      <c r="W71" s="20"/>
      <c r="X71" s="24"/>
      <c r="Y71" s="24"/>
      <c r="Z71" s="24"/>
      <c r="AA71" s="16">
        <f t="shared" si="10"/>
        <v>0</v>
      </c>
      <c r="AB71" s="16">
        <f t="shared" si="9"/>
        <v>0</v>
      </c>
      <c r="AD71" s="2">
        <f t="shared" si="11"/>
        <v>0</v>
      </c>
    </row>
    <row r="72" spans="1:30" ht="12.75">
      <c r="A72" s="271"/>
      <c r="B72" s="262" t="s">
        <v>29</v>
      </c>
      <c r="C72" s="262"/>
      <c r="D72" s="262"/>
      <c r="E72" s="16">
        <f>E8+E24+E40+E43+E44+E49+E50+E55+E56</f>
        <v>36</v>
      </c>
      <c r="F72" s="16">
        <f aca="true" t="shared" si="12" ref="F72:Z72">F8+F24+F40+F43+F44+F49+F50+F55+F56+F38</f>
        <v>36</v>
      </c>
      <c r="G72" s="16">
        <f t="shared" si="12"/>
        <v>36</v>
      </c>
      <c r="H72" s="16">
        <f t="shared" si="12"/>
        <v>36</v>
      </c>
      <c r="I72" s="16">
        <f t="shared" si="12"/>
        <v>36</v>
      </c>
      <c r="J72" s="16">
        <f t="shared" si="12"/>
        <v>36</v>
      </c>
      <c r="K72" s="16">
        <f t="shared" si="12"/>
        <v>36</v>
      </c>
      <c r="L72" s="16">
        <f t="shared" si="12"/>
        <v>36</v>
      </c>
      <c r="M72" s="16">
        <f t="shared" si="12"/>
        <v>36</v>
      </c>
      <c r="N72" s="16">
        <f t="shared" si="12"/>
        <v>36</v>
      </c>
      <c r="O72" s="16">
        <f t="shared" si="12"/>
        <v>36</v>
      </c>
      <c r="P72" s="16">
        <f t="shared" si="12"/>
        <v>36</v>
      </c>
      <c r="Q72" s="16">
        <f t="shared" si="12"/>
        <v>36</v>
      </c>
      <c r="R72" s="16">
        <f t="shared" si="12"/>
        <v>36</v>
      </c>
      <c r="S72" s="16">
        <f t="shared" si="12"/>
        <v>36</v>
      </c>
      <c r="T72" s="16">
        <f t="shared" si="12"/>
        <v>36</v>
      </c>
      <c r="U72" s="16">
        <f t="shared" si="12"/>
        <v>36</v>
      </c>
      <c r="V72" s="16">
        <f t="shared" si="12"/>
        <v>0</v>
      </c>
      <c r="W72" s="16">
        <f t="shared" si="12"/>
        <v>0</v>
      </c>
      <c r="X72" s="16">
        <f t="shared" si="12"/>
        <v>0</v>
      </c>
      <c r="Y72" s="16">
        <f t="shared" si="12"/>
        <v>0</v>
      </c>
      <c r="Z72" s="16">
        <f t="shared" si="12"/>
        <v>0</v>
      </c>
      <c r="AA72" s="16">
        <f>AA10+AA16+AA18+AA38+AA40+AA43+AA44+AA47+AA49+AA50+AA53+AA55+AA56+AA57</f>
        <v>612</v>
      </c>
      <c r="AB72" s="16"/>
      <c r="AD72" s="2">
        <f t="shared" si="11"/>
        <v>612</v>
      </c>
    </row>
    <row r="73" spans="1:30" ht="12.75">
      <c r="A73" s="271"/>
      <c r="B73" s="266" t="s">
        <v>30</v>
      </c>
      <c r="C73" s="266"/>
      <c r="D73" s="266"/>
      <c r="E73" s="16">
        <f aca="true" t="shared" si="13" ref="E73:J73">E9+E25-1</f>
        <v>9</v>
      </c>
      <c r="F73" s="16">
        <f t="shared" si="13"/>
        <v>9</v>
      </c>
      <c r="G73" s="16">
        <f t="shared" si="13"/>
        <v>9</v>
      </c>
      <c r="H73" s="16">
        <f t="shared" si="13"/>
        <v>9</v>
      </c>
      <c r="I73" s="16">
        <f t="shared" si="13"/>
        <v>9</v>
      </c>
      <c r="J73" s="16">
        <f t="shared" si="13"/>
        <v>9</v>
      </c>
      <c r="K73" s="16">
        <f>K9+K25-1</f>
        <v>12</v>
      </c>
      <c r="L73" s="16">
        <f>L9+L25-1</f>
        <v>12</v>
      </c>
      <c r="M73" s="16">
        <f>M9+M25-1</f>
        <v>12</v>
      </c>
      <c r="N73" s="16">
        <f>N9+N25-1</f>
        <v>9</v>
      </c>
      <c r="O73" s="16">
        <f>O9+O25</f>
        <v>9</v>
      </c>
      <c r="P73" s="16">
        <f>P9+P25</f>
        <v>9</v>
      </c>
      <c r="Q73" s="16">
        <f>Q9+Q25</f>
        <v>9</v>
      </c>
      <c r="R73" s="16">
        <f aca="true" t="shared" si="14" ref="R73:Z73">R9+R25</f>
        <v>0</v>
      </c>
      <c r="S73" s="16">
        <f t="shared" si="14"/>
        <v>0</v>
      </c>
      <c r="T73" s="16">
        <f t="shared" si="14"/>
        <v>0</v>
      </c>
      <c r="U73" s="16">
        <f t="shared" si="14"/>
        <v>0</v>
      </c>
      <c r="V73" s="16">
        <f t="shared" si="14"/>
        <v>0</v>
      </c>
      <c r="W73" s="16">
        <f t="shared" si="14"/>
        <v>0</v>
      </c>
      <c r="X73" s="16">
        <f t="shared" si="14"/>
        <v>0</v>
      </c>
      <c r="Y73" s="16">
        <f t="shared" si="14"/>
        <v>0</v>
      </c>
      <c r="Z73" s="16">
        <f t="shared" si="14"/>
        <v>0</v>
      </c>
      <c r="AA73" s="16"/>
      <c r="AB73" s="16">
        <v>120</v>
      </c>
      <c r="AD73" s="2">
        <f t="shared" si="11"/>
        <v>126</v>
      </c>
    </row>
    <row r="74" spans="1:30" ht="12.75">
      <c r="A74" s="272"/>
      <c r="B74" s="266" t="s">
        <v>23</v>
      </c>
      <c r="C74" s="266"/>
      <c r="D74" s="266"/>
      <c r="E74" s="16">
        <f>E72+E73</f>
        <v>45</v>
      </c>
      <c r="F74" s="16">
        <f aca="true" t="shared" si="15" ref="F74:Y74">F72+F73</f>
        <v>45</v>
      </c>
      <c r="G74" s="16">
        <f t="shared" si="15"/>
        <v>45</v>
      </c>
      <c r="H74" s="16">
        <f t="shared" si="15"/>
        <v>45</v>
      </c>
      <c r="I74" s="16">
        <f t="shared" si="15"/>
        <v>45</v>
      </c>
      <c r="J74" s="16">
        <f t="shared" si="15"/>
        <v>45</v>
      </c>
      <c r="K74" s="16">
        <f t="shared" si="15"/>
        <v>48</v>
      </c>
      <c r="L74" s="16">
        <f t="shared" si="15"/>
        <v>48</v>
      </c>
      <c r="M74" s="16">
        <f t="shared" si="15"/>
        <v>48</v>
      </c>
      <c r="N74" s="16">
        <f t="shared" si="15"/>
        <v>45</v>
      </c>
      <c r="O74" s="16">
        <f t="shared" si="15"/>
        <v>45</v>
      </c>
      <c r="P74" s="16">
        <f t="shared" si="15"/>
        <v>45</v>
      </c>
      <c r="Q74" s="16">
        <f t="shared" si="15"/>
        <v>45</v>
      </c>
      <c r="R74" s="16">
        <f t="shared" si="15"/>
        <v>36</v>
      </c>
      <c r="S74" s="16">
        <f t="shared" si="15"/>
        <v>36</v>
      </c>
      <c r="T74" s="16">
        <f t="shared" si="15"/>
        <v>36</v>
      </c>
      <c r="U74" s="16">
        <f t="shared" si="15"/>
        <v>36</v>
      </c>
      <c r="V74" s="16">
        <f t="shared" si="15"/>
        <v>0</v>
      </c>
      <c r="W74" s="16">
        <f t="shared" si="15"/>
        <v>0</v>
      </c>
      <c r="X74" s="16">
        <f t="shared" si="15"/>
        <v>0</v>
      </c>
      <c r="Y74" s="16">
        <f t="shared" si="15"/>
        <v>0</v>
      </c>
      <c r="Z74" s="16">
        <f>Z72+Z73</f>
        <v>0</v>
      </c>
      <c r="AA74" s="267">
        <f>AA72+AB73</f>
        <v>732</v>
      </c>
      <c r="AB74" s="268"/>
      <c r="AD74" s="2">
        <f t="shared" si="11"/>
        <v>738</v>
      </c>
    </row>
    <row r="75" spans="12:14" ht="12.75">
      <c r="L75" s="38"/>
      <c r="M75" s="38"/>
      <c r="N75" s="38"/>
    </row>
    <row r="76" spans="12:18" ht="12.75">
      <c r="L76" s="38"/>
      <c r="P76" s="22"/>
      <c r="R76" t="s">
        <v>32</v>
      </c>
    </row>
    <row r="77" spans="12:13" ht="12.75">
      <c r="L77" s="38"/>
      <c r="M77" s="2"/>
    </row>
    <row r="78" spans="12:20" ht="12.75">
      <c r="L78" s="28"/>
      <c r="M78" s="2"/>
      <c r="P78" s="46"/>
      <c r="R78" s="75" t="s">
        <v>89</v>
      </c>
      <c r="S78" s="76"/>
      <c r="T78" s="76"/>
    </row>
    <row r="79" spans="12:30" ht="12.75">
      <c r="L79" s="28"/>
      <c r="N79" s="28"/>
      <c r="AA79" s="2">
        <v>612</v>
      </c>
      <c r="AB79" s="2">
        <v>126</v>
      </c>
      <c r="AD79" s="2">
        <v>120</v>
      </c>
    </row>
    <row r="80" spans="1:18" ht="12.75">
      <c r="A80" s="11"/>
      <c r="L80" s="28"/>
      <c r="N80" s="28"/>
      <c r="P80" s="77"/>
      <c r="R80" s="2" t="s">
        <v>136</v>
      </c>
    </row>
    <row r="81" spans="12:14" ht="12.75">
      <c r="L81" s="28"/>
      <c r="N81" s="28"/>
    </row>
    <row r="82" spans="6:13" ht="12.75">
      <c r="F82" s="75" t="s">
        <v>111</v>
      </c>
      <c r="G82" s="75"/>
      <c r="H82" s="75"/>
      <c r="I82" s="75"/>
      <c r="J82" s="75"/>
      <c r="M82" s="2"/>
    </row>
    <row r="83" spans="6:13" ht="12.75">
      <c r="F83" s="78" t="s">
        <v>113</v>
      </c>
      <c r="G83" s="78"/>
      <c r="H83" s="78"/>
      <c r="I83" s="78"/>
      <c r="J83" s="78"/>
      <c r="M83" s="2"/>
    </row>
    <row r="84" spans="6:18" ht="12.75">
      <c r="F84" s="75" t="s">
        <v>112</v>
      </c>
      <c r="G84" s="75"/>
      <c r="H84" s="75"/>
      <c r="I84" s="75"/>
      <c r="J84" s="75"/>
      <c r="M84" s="2"/>
      <c r="R84" s="2">
        <f>580-144-216</f>
        <v>220</v>
      </c>
    </row>
    <row r="85" spans="6:13" ht="12.75">
      <c r="F85" s="75" t="s">
        <v>114</v>
      </c>
      <c r="G85" s="75"/>
      <c r="H85" s="75"/>
      <c r="I85" s="75"/>
      <c r="J85" s="75"/>
      <c r="M85" s="2"/>
    </row>
    <row r="86" spans="6:13" ht="12.75">
      <c r="F86" s="75" t="s">
        <v>115</v>
      </c>
      <c r="G86" s="75"/>
      <c r="H86" s="75"/>
      <c r="I86" s="75"/>
      <c r="J86" s="75"/>
      <c r="M86" s="2"/>
    </row>
    <row r="87" spans="6:13" ht="12.75">
      <c r="F87" s="75" t="s">
        <v>116</v>
      </c>
      <c r="G87" s="75"/>
      <c r="H87" s="75"/>
      <c r="I87" s="75"/>
      <c r="J87" s="75"/>
      <c r="M87" s="2"/>
    </row>
    <row r="88" spans="6:13" ht="12.75">
      <c r="F88" s="79" t="s">
        <v>117</v>
      </c>
      <c r="G88" s="79"/>
      <c r="H88" s="79"/>
      <c r="I88" s="79"/>
      <c r="J88" s="79"/>
      <c r="M88" s="2"/>
    </row>
    <row r="89" ht="12.75">
      <c r="L89" s="28"/>
    </row>
    <row r="90" spans="12:14" ht="12.75">
      <c r="L90" s="28"/>
      <c r="N90" s="28"/>
    </row>
    <row r="91" spans="12:14" ht="12.75">
      <c r="L91" s="28"/>
      <c r="N91" s="28"/>
    </row>
    <row r="92" spans="12:14" ht="12.75">
      <c r="L92" s="28"/>
      <c r="N92" s="28"/>
    </row>
    <row r="93" spans="12:14" ht="12.75">
      <c r="L93" s="28"/>
      <c r="N93" s="28"/>
    </row>
    <row r="94" spans="12:14" ht="12.75">
      <c r="L94" s="28"/>
      <c r="N94" s="28"/>
    </row>
    <row r="95" spans="12:14" ht="12.75">
      <c r="L95" s="28"/>
      <c r="N95" s="28"/>
    </row>
    <row r="96" spans="12:14" ht="12.75">
      <c r="L96" s="28"/>
      <c r="N96" s="28"/>
    </row>
    <row r="97" spans="12:14" ht="12.75">
      <c r="L97" s="28"/>
      <c r="N97" s="28"/>
    </row>
    <row r="98" spans="12:14" ht="12.75">
      <c r="L98" s="28"/>
      <c r="N98" s="28"/>
    </row>
    <row r="99" spans="12:14" ht="12.75">
      <c r="L99" s="28"/>
      <c r="N99" s="28"/>
    </row>
    <row r="100" spans="12:14" ht="12.75">
      <c r="L100" s="28"/>
      <c r="N100" s="28"/>
    </row>
    <row r="101" spans="12:14" ht="12.75">
      <c r="L101" s="28"/>
      <c r="N101" s="28"/>
    </row>
    <row r="102" spans="12:14" ht="12.75">
      <c r="L102" s="28"/>
      <c r="N102" s="28"/>
    </row>
    <row r="103" spans="12:14" ht="12.75">
      <c r="L103" s="28"/>
      <c r="N103" s="28"/>
    </row>
    <row r="104" spans="12:14" ht="12.75">
      <c r="L104" s="28"/>
      <c r="N104" s="28"/>
    </row>
    <row r="105" spans="12:14" ht="12.75">
      <c r="L105" s="28"/>
      <c r="N105" s="28"/>
    </row>
    <row r="106" spans="12:14" ht="12.75">
      <c r="L106" s="28"/>
      <c r="N106" s="28"/>
    </row>
    <row r="107" spans="1:30" s="28" customFormat="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28" customFormat="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28" customFormat="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28" customFormat="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28" customFormat="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28" customFormat="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28" customFormat="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28" customFormat="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28" customFormat="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28" customFormat="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28" customFormat="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28" customFormat="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28" customFormat="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28" customFormat="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28" customFormat="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28" customFormat="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28" customFormat="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28" customFormat="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28" customFormat="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28" customFormat="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28" customFormat="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28" customFormat="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28" customFormat="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28" customFormat="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28" customFormat="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28" customFormat="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28" customFormat="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28" customFormat="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s="28" customFormat="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s="28" customFormat="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28" customFormat="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28" customFormat="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28" customFormat="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28" customFormat="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s="28" customFormat="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28" customFormat="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s="28" customFormat="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s="28" customFormat="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s="28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s="28" customFormat="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s="28" customFormat="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s="28" customFormat="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s="28" customFormat="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s="28" customFormat="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s="28" customFormat="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s="28" customFormat="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s="28" customFormat="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s="28" customFormat="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s="28" customFormat="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s="28" customFormat="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s="28" customFormat="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s="28" customFormat="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s="28" customFormat="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s="28" customFormat="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s="28" customFormat="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s="28" customFormat="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s="28" customFormat="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s="28" customFormat="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s="28" customFormat="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s="28" customFormat="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s="28" customFormat="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s="28" customFormat="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s="28" customFormat="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s="28" customFormat="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s="28" customFormat="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s="28" customFormat="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s="28" customFormat="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s="28" customFormat="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s="28" customFormat="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s="28" customFormat="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s="28" customFormat="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s="28" customFormat="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s="28" customFormat="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s="28" customFormat="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s="28" customFormat="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s="28" customFormat="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s="28" customFormat="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s="28" customFormat="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s="28" customFormat="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s="28" customFormat="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s="28" customFormat="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s="28" customFormat="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s="28" customFormat="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s="28" customFormat="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s="28" customFormat="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s="28" customFormat="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s="28" customFormat="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s="28" customFormat="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s="28" customFormat="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s="28" customFormat="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s="28" customFormat="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s="28" customFormat="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s="28" customFormat="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s="28" customFormat="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s="28" customFormat="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s="28" customFormat="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s="28" customFormat="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s="28" customFormat="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s="28" customFormat="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s="28" customFormat="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s="28" customFormat="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s="28" customFormat="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s="28" customFormat="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s="28" customFormat="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s="28" customFormat="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s="28" customFormat="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s="28" customFormat="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s="28" customFormat="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s="28" customFormat="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s="28" customFormat="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s="28" customFormat="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s="28" customFormat="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s="28" customFormat="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s="28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s="28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s="28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s="28" customFormat="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s="28" customFormat="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s="28" customFormat="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s="28" customFormat="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s="28" customFormat="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s="28" customFormat="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s="28" customFormat="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s="28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s="28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s="28" customFormat="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s="28" customFormat="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s="28" customFormat="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s="28" customFormat="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s="28" customFormat="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s="28" customFormat="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s="28" customFormat="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s="28" customFormat="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s="28" customFormat="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s="28" customFormat="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s="28" customFormat="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s="28" customFormat="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s="28" customFormat="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s="28" customFormat="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s="28" customFormat="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s="28" customFormat="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s="28" customFormat="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s="28" customFormat="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s="28" customFormat="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s="28" customFormat="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s="28" customFormat="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s="28" customFormat="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s="28" customFormat="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s="28" customFormat="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s="28" customFormat="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s="28" customFormat="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s="28" customFormat="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s="28" customFormat="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s="28" customFormat="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s="28" customFormat="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s="28" customFormat="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s="28" customFormat="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s="28" customFormat="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s="28" customFormat="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s="28" customFormat="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s="28" customFormat="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s="28" customFormat="1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s="28" customFormat="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s="28" customFormat="1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s="28" customFormat="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s="28" customFormat="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s="28" customFormat="1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s="28" customFormat="1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s="28" customFormat="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s="28" customFormat="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s="28" customFormat="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s="28" customFormat="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s="28" customFormat="1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s="28" customFormat="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s="28" customFormat="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s="28" customFormat="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s="28" customFormat="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s="28" customFormat="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s="28" customFormat="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s="28" customFormat="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s="28" customFormat="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s="28" customFormat="1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s="28" customFormat="1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s="28" customFormat="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s="28" customFormat="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s="28" customFormat="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s="28" customFormat="1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s="28" customFormat="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s="28" customFormat="1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s="28" customFormat="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s="28" customFormat="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s="28" customFormat="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s="28" customFormat="1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s="28" customFormat="1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s="28" customFormat="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s="28" customFormat="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s="28" customFormat="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s="28" customFormat="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s="28" customFormat="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s="28" customFormat="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s="28" customFormat="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s="28" customFormat="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s="28" customFormat="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s="28" customFormat="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s="28" customFormat="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s="28" customFormat="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s="28" customFormat="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s="28" customFormat="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s="28" customFormat="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s="28" customFormat="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s="28" customFormat="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s="28" customFormat="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s="28" customFormat="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s="28" customFormat="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s="28" customFormat="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s="28" customFormat="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s="28" customFormat="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s="28" customFormat="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s="28" customFormat="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s="28" customFormat="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s="28" customFormat="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s="28" customFormat="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s="28" customFormat="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s="28" customFormat="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s="28" customFormat="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s="28" customFormat="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s="28" customFormat="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s="28" customFormat="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s="28" customFormat="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s="28" customFormat="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s="28" customFormat="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s="28" customFormat="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s="28" customFormat="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s="28" customFormat="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s="28" customFormat="1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s="28" customFormat="1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s="28" customFormat="1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s="28" customFormat="1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s="28" customFormat="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s="28" customFormat="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s="28" customFormat="1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s="28" customFormat="1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s="28" customFormat="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s="28" customFormat="1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s="28" customFormat="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s="28" customFormat="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s="28" customFormat="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s="28" customFormat="1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s="28" customFormat="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s="28" customFormat="1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s="28" customFormat="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s="28" customFormat="1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s="28" customFormat="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s="28" customFormat="1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s="28" customFormat="1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s="28" customFormat="1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s="28" customFormat="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s="28" customFormat="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s="28" customFormat="1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s="28" customFormat="1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s="28" customFormat="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s="28" customFormat="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s="28" customFormat="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s="28" customFormat="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s="28" customFormat="1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s="28" customFormat="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s="28" customFormat="1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s="28" customFormat="1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s="28" customFormat="1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s="28" customFormat="1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s="28" customFormat="1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s="28" customFormat="1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s="28" customFormat="1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s="28" customFormat="1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s="28" customFormat="1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s="28" customFormat="1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s="28" customFormat="1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s="28" customFormat="1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s="28" customFormat="1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s="28" customFormat="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s="28" customFormat="1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s="28" customFormat="1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s="28" customFormat="1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s="28" customFormat="1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s="28" customFormat="1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s="28" customFormat="1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s="28" customFormat="1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s="28" customFormat="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s="28" customFormat="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s="28" customFormat="1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s="28" customFormat="1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s="28" customFormat="1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s="28" customFormat="1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s="28" customFormat="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s="28" customFormat="1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s="28" customFormat="1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s="28" customFormat="1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s="28" customFormat="1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s="28" customFormat="1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s="28" customFormat="1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s="28" customFormat="1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s="28" customFormat="1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s="28" customFormat="1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s="28" customFormat="1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s="28" customFormat="1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s="28" customFormat="1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s="28" customFormat="1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s="28" customFormat="1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s="28" customFormat="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s="28" customFormat="1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s="28" customFormat="1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s="28" customFormat="1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s="28" customFormat="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s="28" customFormat="1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s="28" customFormat="1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s="28" customFormat="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s="28" customFormat="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s="28" customFormat="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s="28" customFormat="1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s="28" customFormat="1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s="28" customFormat="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s="28" customFormat="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s="28" customFormat="1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s="28" customFormat="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s="28" customFormat="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s="28" customFormat="1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s="28" customFormat="1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s="28" customFormat="1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s="28" customFormat="1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s="28" customFormat="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s="28" customFormat="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s="28" customFormat="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s="28" customFormat="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s="28" customFormat="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s="28" customFormat="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s="28" customFormat="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s="28" customFormat="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s="28" customFormat="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s="28" customFormat="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s="28" customFormat="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s="28" customFormat="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s="28" customFormat="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s="28" customFormat="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s="28" customFormat="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s="28" customFormat="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s="28" customFormat="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s="28" customFormat="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s="28" customFormat="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s="28" customFormat="1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s="28" customFormat="1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s="28" customFormat="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s="28" customFormat="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s="28" customFormat="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s="28" customFormat="1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s="28" customFormat="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s="28" customFormat="1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s="28" customFormat="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s="28" customFormat="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s="28" customFormat="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s="28" customFormat="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s="28" customFormat="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s="28" customFormat="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s="28" customFormat="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s="28" customFormat="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s="28" customFormat="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s="28" customFormat="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s="28" customFormat="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s="28" customFormat="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s="28" customFormat="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s="28" customFormat="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s="28" customFormat="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s="28" customFormat="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s="28" customFormat="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s="28" customFormat="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s="28" customFormat="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s="28" customFormat="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s="28" customFormat="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s="28" customFormat="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s="28" customFormat="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s="28" customFormat="1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s="28" customFormat="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s="28" customFormat="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s="28" customFormat="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s="28" customFormat="1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s="28" customFormat="1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s="28" customFormat="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s="28" customFormat="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s="28" customFormat="1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s="28" customFormat="1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s="28" customFormat="1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s="28" customFormat="1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s="28" customFormat="1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s="28" customFormat="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s="28" customFormat="1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s="28" customFormat="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s="28" customFormat="1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s="28" customFormat="1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s="28" customFormat="1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s="28" customFormat="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s="28" customFormat="1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s="28" customFormat="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s="28" customFormat="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s="28" customFormat="1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s="28" customFormat="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s="28" customFormat="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s="28" customFormat="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s="28" customFormat="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s="28" customFormat="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s="28" customFormat="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s="28" customFormat="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s="28" customFormat="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s="28" customFormat="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s="28" customFormat="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s="28" customFormat="1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s="28" customFormat="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s="28" customFormat="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s="28" customFormat="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s="28" customFormat="1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s="28" customFormat="1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s="28" customFormat="1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s="28" customFormat="1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s="28" customFormat="1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s="28" customFormat="1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s="28" customFormat="1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s="28" customFormat="1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s="28" customFormat="1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s="28" customFormat="1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s="28" customFormat="1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s="28" customFormat="1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s="28" customFormat="1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s="28" customFormat="1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s="28" customFormat="1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s="28" customFormat="1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s="28" customFormat="1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s="28" customFormat="1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s="28" customFormat="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s="28" customFormat="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s="28" customFormat="1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s="28" customFormat="1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s="28" customFormat="1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s="28" customFormat="1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s="28" customFormat="1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s="28" customFormat="1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s="28" customFormat="1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s="28" customFormat="1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s="28" customFormat="1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s="28" customFormat="1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s="28" customFormat="1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s="28" customFormat="1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s="28" customFormat="1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s="28" customFormat="1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s="28" customFormat="1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s="28" customFormat="1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s="28" customFormat="1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s="28" customFormat="1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s="28" customFormat="1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s="28" customFormat="1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s="28" customFormat="1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s="28" customFormat="1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s="28" customFormat="1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s="28" customFormat="1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s="28" customFormat="1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s="28" customFormat="1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s="28" customFormat="1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s="28" customFormat="1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s="28" customFormat="1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s="28" customFormat="1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s="28" customFormat="1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s="28" customFormat="1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s="28" customFormat="1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s="28" customFormat="1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s="28" customFormat="1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s="28" customFormat="1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s="28" customFormat="1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s="28" customFormat="1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s="28" customFormat="1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s="28" customFormat="1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s="28" customFormat="1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s="28" customFormat="1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s="28" customFormat="1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s="28" customFormat="1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s="28" customFormat="1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s="28" customFormat="1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s="28" customFormat="1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s="28" customFormat="1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s="28" customFormat="1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s="28" customFormat="1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s="28" customFormat="1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s="28" customFormat="1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s="28" customFormat="1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s="28" customFormat="1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s="28" customFormat="1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s="28" customFormat="1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s="28" customFormat="1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s="28" customFormat="1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s="28" customFormat="1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s="28" customFormat="1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s="28" customFormat="1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s="28" customFormat="1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s="28" customFormat="1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s="28" customFormat="1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s="28" customFormat="1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s="28" customFormat="1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s="28" customFormat="1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s="28" customFormat="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s="28" customFormat="1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s="28" customFormat="1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s="28" customFormat="1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s="28" customFormat="1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s="28" customFormat="1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s="28" customFormat="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s="28" customFormat="1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s="28" customFormat="1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s="28" customFormat="1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s="28" customFormat="1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s="28" customFormat="1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s="28" customFormat="1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s="28" customFormat="1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s="28" customFormat="1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s="28" customFormat="1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s="28" customFormat="1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s="28" customFormat="1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s="28" customFormat="1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s="28" customFormat="1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s="28" customFormat="1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s="28" customFormat="1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s="28" customFormat="1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s="28" customFormat="1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s="28" customFormat="1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s="28" customFormat="1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s="28" customFormat="1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s="28" customFormat="1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s="28" customFormat="1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s="28" customFormat="1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s="28" customFormat="1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s="28" customFormat="1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s="28" customFormat="1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s="28" customFormat="1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s="28" customFormat="1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s="28" customFormat="1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s="28" customFormat="1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s="28" customFormat="1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s="28" customFormat="1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s="28" customFormat="1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s="28" customFormat="1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s="28" customFormat="1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s="28" customFormat="1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s="28" customFormat="1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s="28" customFormat="1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s="28" customFormat="1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s="28" customFormat="1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s="28" customFormat="1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s="28" customFormat="1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s="28" customFormat="1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s="28" customFormat="1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s="28" customFormat="1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s="28" customFormat="1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s="28" customFormat="1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s="28" customFormat="1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s="28" customFormat="1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s="28" customFormat="1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s="28" customFormat="1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s="28" customFormat="1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s="28" customFormat="1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s="28" customFormat="1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s="28" customFormat="1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s="28" customFormat="1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s="28" customFormat="1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s="28" customFormat="1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s="28" customFormat="1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s="28" customFormat="1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s="28" customFormat="1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s="28" customFormat="1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s="28" customFormat="1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s="28" customFormat="1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s="28" customFormat="1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s="28" customFormat="1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s="28" customFormat="1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s="28" customFormat="1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s="28" customFormat="1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s="28" customFormat="1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s="28" customFormat="1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s="28" customFormat="1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s="28" customFormat="1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s="28" customFormat="1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s="28" customFormat="1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s="28" customFormat="1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s="28" customFormat="1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s="28" customFormat="1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s="28" customFormat="1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</sheetData>
  <sheetProtection/>
  <mergeCells count="66">
    <mergeCell ref="B30:B31"/>
    <mergeCell ref="C30:C31"/>
    <mergeCell ref="C26:C27"/>
    <mergeCell ref="C22:C23"/>
    <mergeCell ref="B34:B35"/>
    <mergeCell ref="B18:B19"/>
    <mergeCell ref="B24:B25"/>
    <mergeCell ref="V2:Y2"/>
    <mergeCell ref="E2:H2"/>
    <mergeCell ref="I2:M2"/>
    <mergeCell ref="N2:Q2"/>
    <mergeCell ref="R2:U2"/>
    <mergeCell ref="C20:C21"/>
    <mergeCell ref="C16:C17"/>
    <mergeCell ref="C14:C15"/>
    <mergeCell ref="D3:D7"/>
    <mergeCell ref="A3:A7"/>
    <mergeCell ref="B3:B7"/>
    <mergeCell ref="C3:C7"/>
    <mergeCell ref="C10:C11"/>
    <mergeCell ref="B8:B9"/>
    <mergeCell ref="A8:A74"/>
    <mergeCell ref="B26:B27"/>
    <mergeCell ref="B12:B13"/>
    <mergeCell ref="C12:C13"/>
    <mergeCell ref="B22:B23"/>
    <mergeCell ref="AB3:AB7"/>
    <mergeCell ref="E4:Z4"/>
    <mergeCell ref="E6:Z6"/>
    <mergeCell ref="V3:W3"/>
    <mergeCell ref="AA3:AA7"/>
    <mergeCell ref="B38:B39"/>
    <mergeCell ref="B36:B37"/>
    <mergeCell ref="C36:C37"/>
    <mergeCell ref="B20:B21"/>
    <mergeCell ref="B16:B17"/>
    <mergeCell ref="C53:C54"/>
    <mergeCell ref="C18:C19"/>
    <mergeCell ref="B10:B11"/>
    <mergeCell ref="B14:B15"/>
    <mergeCell ref="C47:C48"/>
    <mergeCell ref="B47:B48"/>
    <mergeCell ref="B28:B29"/>
    <mergeCell ref="C45:C46"/>
    <mergeCell ref="C28:C29"/>
    <mergeCell ref="B41:B42"/>
    <mergeCell ref="AA74:AB74"/>
    <mergeCell ref="C68:C69"/>
    <mergeCell ref="B72:D72"/>
    <mergeCell ref="B62:B63"/>
    <mergeCell ref="C62:C63"/>
    <mergeCell ref="B66:B67"/>
    <mergeCell ref="C66:C67"/>
    <mergeCell ref="B68:B69"/>
    <mergeCell ref="B74:D74"/>
    <mergeCell ref="B73:D73"/>
    <mergeCell ref="C41:C42"/>
    <mergeCell ref="C38:C39"/>
    <mergeCell ref="B45:B46"/>
    <mergeCell ref="B51:B52"/>
    <mergeCell ref="C51:C52"/>
    <mergeCell ref="B60:B61"/>
    <mergeCell ref="C60:C61"/>
    <mergeCell ref="B57:B58"/>
    <mergeCell ref="C57:C58"/>
    <mergeCell ref="B53:B54"/>
  </mergeCells>
  <printOptions/>
  <pageMargins left="0.35433070866141736" right="0.15748031496062992" top="0.3937007874015748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76"/>
  <sheetViews>
    <sheetView zoomScale="75" zoomScaleNormal="75" zoomScalePageLayoutView="0" workbookViewId="0" topLeftCell="A1">
      <pane xSplit="3" ySplit="7" topLeftCell="D15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:BD42"/>
    </sheetView>
  </sheetViews>
  <sheetFormatPr defaultColWidth="9.00390625" defaultRowHeight="12.75"/>
  <cols>
    <col min="1" max="1" width="7.875" style="0" customWidth="1"/>
    <col min="2" max="2" width="10.125" style="0" customWidth="1"/>
    <col min="3" max="3" width="33.625" style="0" customWidth="1"/>
    <col min="4" max="19" width="3.25390625" style="0" bestFit="1" customWidth="1"/>
    <col min="20" max="20" width="5.00390625" style="0" customWidth="1"/>
    <col min="21" max="55" width="3.25390625" style="0" bestFit="1" customWidth="1"/>
    <col min="56" max="56" width="10.00390625" style="0" bestFit="1" customWidth="1"/>
  </cols>
  <sheetData>
    <row r="1" spans="1:57" ht="77.25" customHeight="1" thickTop="1">
      <c r="A1" s="379" t="s">
        <v>0</v>
      </c>
      <c r="B1" s="382" t="s">
        <v>1</v>
      </c>
      <c r="C1" s="365" t="s">
        <v>2</v>
      </c>
      <c r="D1" s="109">
        <v>40789</v>
      </c>
      <c r="E1" s="109">
        <v>40796</v>
      </c>
      <c r="F1" s="49" t="s">
        <v>99</v>
      </c>
      <c r="G1" s="109">
        <v>40810</v>
      </c>
      <c r="H1" s="110">
        <v>40817</v>
      </c>
      <c r="I1" s="111">
        <v>40824</v>
      </c>
      <c r="J1" s="142">
        <v>40831</v>
      </c>
      <c r="K1" s="143">
        <v>40838</v>
      </c>
      <c r="L1" s="144" t="s">
        <v>100</v>
      </c>
      <c r="M1" s="145">
        <v>40852</v>
      </c>
      <c r="N1" s="146">
        <v>40859</v>
      </c>
      <c r="O1" s="147">
        <v>40866</v>
      </c>
      <c r="P1" s="148" t="s">
        <v>101</v>
      </c>
      <c r="Q1" s="145">
        <v>40880</v>
      </c>
      <c r="R1" s="146">
        <v>40887</v>
      </c>
      <c r="S1" s="147">
        <v>40894</v>
      </c>
      <c r="T1" s="148" t="s">
        <v>102</v>
      </c>
      <c r="U1" s="371" t="s">
        <v>103</v>
      </c>
      <c r="V1" s="372"/>
      <c r="W1" s="146">
        <v>40552</v>
      </c>
      <c r="X1" s="147">
        <v>40557</v>
      </c>
      <c r="Y1" s="148" t="s">
        <v>104</v>
      </c>
      <c r="Z1" s="148" t="s">
        <v>105</v>
      </c>
      <c r="AA1" s="145">
        <v>40578</v>
      </c>
      <c r="AB1" s="146">
        <v>40585</v>
      </c>
      <c r="AC1" s="147">
        <v>40592</v>
      </c>
      <c r="AD1" s="148" t="s">
        <v>106</v>
      </c>
      <c r="AE1" s="145">
        <v>40606</v>
      </c>
      <c r="AF1" s="146">
        <v>40613</v>
      </c>
      <c r="AG1" s="147">
        <v>40620</v>
      </c>
      <c r="AH1" s="149" t="s">
        <v>107</v>
      </c>
      <c r="AI1" s="150">
        <v>40634</v>
      </c>
      <c r="AJ1" s="151">
        <v>40641</v>
      </c>
      <c r="AK1" s="152">
        <v>40648</v>
      </c>
      <c r="AL1" s="153">
        <v>40655</v>
      </c>
      <c r="AM1" s="150">
        <v>40662</v>
      </c>
      <c r="AN1" s="151">
        <v>40669</v>
      </c>
      <c r="AO1" s="151">
        <v>40676</v>
      </c>
      <c r="AP1" s="152">
        <v>40683</v>
      </c>
      <c r="AQ1" s="149" t="s">
        <v>108</v>
      </c>
      <c r="AR1" s="150">
        <v>40697</v>
      </c>
      <c r="AS1" s="151">
        <v>40704</v>
      </c>
      <c r="AT1" s="152">
        <v>40711</v>
      </c>
      <c r="AU1" s="154">
        <v>40718</v>
      </c>
      <c r="AV1" s="368" t="s">
        <v>4</v>
      </c>
      <c r="AW1" s="368"/>
      <c r="AX1" s="368"/>
      <c r="AY1" s="368"/>
      <c r="AZ1" s="368" t="s">
        <v>5</v>
      </c>
      <c r="BA1" s="368"/>
      <c r="BB1" s="368"/>
      <c r="BC1" s="369"/>
      <c r="BD1" s="128" t="s">
        <v>187</v>
      </c>
      <c r="BE1" s="1"/>
    </row>
    <row r="2" spans="1:57" ht="18.75" customHeight="1">
      <c r="A2" s="380"/>
      <c r="B2" s="383"/>
      <c r="C2" s="366"/>
      <c r="D2" s="376" t="s">
        <v>186</v>
      </c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8"/>
      <c r="BD2" s="128"/>
      <c r="BE2" s="1"/>
    </row>
    <row r="3" spans="1:57" ht="14.25">
      <c r="A3" s="381"/>
      <c r="B3" s="384"/>
      <c r="C3" s="367"/>
      <c r="D3" s="97">
        <v>35</v>
      </c>
      <c r="E3" s="97">
        <v>36</v>
      </c>
      <c r="F3" s="97">
        <v>37</v>
      </c>
      <c r="G3" s="97">
        <v>38</v>
      </c>
      <c r="H3" s="97">
        <v>39</v>
      </c>
      <c r="I3" s="97">
        <v>40</v>
      </c>
      <c r="J3" s="97">
        <v>41</v>
      </c>
      <c r="K3" s="97">
        <v>42</v>
      </c>
      <c r="L3" s="97">
        <v>43</v>
      </c>
      <c r="M3" s="97">
        <v>44</v>
      </c>
      <c r="N3" s="97">
        <v>45</v>
      </c>
      <c r="O3" s="97">
        <v>46</v>
      </c>
      <c r="P3" s="97">
        <v>47</v>
      </c>
      <c r="Q3" s="97">
        <v>48</v>
      </c>
      <c r="R3" s="97">
        <v>49</v>
      </c>
      <c r="S3" s="97">
        <v>50</v>
      </c>
      <c r="T3" s="97">
        <v>51</v>
      </c>
      <c r="U3" s="97">
        <v>52</v>
      </c>
      <c r="V3" s="155">
        <v>1</v>
      </c>
      <c r="W3" s="155">
        <v>2</v>
      </c>
      <c r="X3" s="155">
        <v>3</v>
      </c>
      <c r="Y3" s="155">
        <v>4</v>
      </c>
      <c r="Z3" s="155">
        <v>5</v>
      </c>
      <c r="AA3" s="155">
        <v>6</v>
      </c>
      <c r="AB3" s="155">
        <v>7</v>
      </c>
      <c r="AC3" s="155">
        <v>8</v>
      </c>
      <c r="AD3" s="155">
        <v>9</v>
      </c>
      <c r="AE3" s="155">
        <v>10</v>
      </c>
      <c r="AF3" s="155">
        <v>11</v>
      </c>
      <c r="AG3" s="155">
        <v>12</v>
      </c>
      <c r="AH3" s="155">
        <v>13</v>
      </c>
      <c r="AI3" s="155">
        <v>14</v>
      </c>
      <c r="AJ3" s="155">
        <v>15</v>
      </c>
      <c r="AK3" s="155">
        <v>16</v>
      </c>
      <c r="AL3" s="155">
        <v>17</v>
      </c>
      <c r="AM3" s="155">
        <v>18</v>
      </c>
      <c r="AN3" s="155">
        <v>19</v>
      </c>
      <c r="AO3" s="155">
        <v>20</v>
      </c>
      <c r="AP3" s="155">
        <v>21</v>
      </c>
      <c r="AQ3" s="155">
        <v>22</v>
      </c>
      <c r="AR3" s="155">
        <v>23</v>
      </c>
      <c r="AS3" s="155">
        <v>24</v>
      </c>
      <c r="AT3" s="155">
        <v>25</v>
      </c>
      <c r="AU3" s="155">
        <v>26</v>
      </c>
      <c r="AV3" s="155">
        <v>27</v>
      </c>
      <c r="AW3" s="155">
        <v>28</v>
      </c>
      <c r="AX3" s="155">
        <v>29</v>
      </c>
      <c r="AY3" s="155">
        <v>30</v>
      </c>
      <c r="AZ3" s="155">
        <v>31</v>
      </c>
      <c r="BA3" s="155">
        <v>32</v>
      </c>
      <c r="BB3" s="155">
        <v>33</v>
      </c>
      <c r="BC3" s="156">
        <v>34</v>
      </c>
      <c r="BD3" s="139"/>
      <c r="BE3" s="1"/>
    </row>
    <row r="4" spans="1:57" ht="12.75">
      <c r="A4" s="375" t="s">
        <v>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139"/>
      <c r="BE4" s="1"/>
    </row>
    <row r="5" spans="1:60" ht="15" thickBot="1">
      <c r="A5" s="370" t="s">
        <v>24</v>
      </c>
      <c r="B5" s="93"/>
      <c r="C5" s="3"/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">
        <v>19</v>
      </c>
      <c r="W5" s="3">
        <v>20</v>
      </c>
      <c r="X5" s="3">
        <v>21</v>
      </c>
      <c r="Y5" s="3">
        <v>22</v>
      </c>
      <c r="Z5" s="3">
        <v>23</v>
      </c>
      <c r="AA5" s="3">
        <v>24</v>
      </c>
      <c r="AB5" s="3">
        <v>25</v>
      </c>
      <c r="AC5" s="3">
        <v>26</v>
      </c>
      <c r="AD5" s="3">
        <v>27</v>
      </c>
      <c r="AE5" s="3">
        <v>28</v>
      </c>
      <c r="AF5" s="3">
        <v>29</v>
      </c>
      <c r="AG5" s="3">
        <v>30</v>
      </c>
      <c r="AH5" s="3">
        <v>31</v>
      </c>
      <c r="AI5" s="3">
        <v>32</v>
      </c>
      <c r="AJ5" s="3">
        <v>33</v>
      </c>
      <c r="AK5" s="3">
        <v>34</v>
      </c>
      <c r="AL5" s="3">
        <v>35</v>
      </c>
      <c r="AM5" s="3">
        <v>36</v>
      </c>
      <c r="AN5" s="3">
        <v>37</v>
      </c>
      <c r="AO5" s="3">
        <v>38</v>
      </c>
      <c r="AP5" s="3">
        <v>39</v>
      </c>
      <c r="AQ5" s="3">
        <v>40</v>
      </c>
      <c r="AR5" s="3">
        <v>41</v>
      </c>
      <c r="AS5" s="3">
        <v>42</v>
      </c>
      <c r="AT5" s="3">
        <v>43</v>
      </c>
      <c r="AU5" s="3">
        <v>44</v>
      </c>
      <c r="AV5" s="3">
        <v>45</v>
      </c>
      <c r="AW5" s="3">
        <v>46</v>
      </c>
      <c r="AX5" s="3">
        <v>47</v>
      </c>
      <c r="AY5" s="3">
        <v>48</v>
      </c>
      <c r="AZ5" s="3">
        <v>49</v>
      </c>
      <c r="BA5" s="3">
        <v>50</v>
      </c>
      <c r="BB5" s="3">
        <v>51</v>
      </c>
      <c r="BC5" s="120">
        <v>52</v>
      </c>
      <c r="BD5" s="95"/>
      <c r="BE5" s="134"/>
      <c r="BF5" s="135"/>
      <c r="BG5" s="135"/>
      <c r="BH5" s="135"/>
    </row>
    <row r="6" spans="1:60" ht="13.5" customHeight="1" thickBot="1">
      <c r="A6" s="370"/>
      <c r="B6" s="262" t="s">
        <v>10</v>
      </c>
      <c r="C6" s="373" t="s">
        <v>11</v>
      </c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 t="s">
        <v>256</v>
      </c>
      <c r="U6" s="107">
        <v>0</v>
      </c>
      <c r="V6" s="107">
        <v>0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6"/>
      <c r="AI6" s="6"/>
      <c r="AJ6" s="6"/>
      <c r="AK6" s="5"/>
      <c r="AL6" s="6"/>
      <c r="AM6" s="6"/>
      <c r="AN6" s="6"/>
      <c r="AO6" s="6"/>
      <c r="AP6" s="6"/>
      <c r="AQ6" s="7"/>
      <c r="AR6" s="6"/>
      <c r="AS6" s="6"/>
      <c r="AT6" s="6" t="s">
        <v>256</v>
      </c>
      <c r="AU6" s="133">
        <v>0</v>
      </c>
      <c r="AV6" s="133">
        <v>0</v>
      </c>
      <c r="AW6" s="133">
        <v>0</v>
      </c>
      <c r="AX6" s="133">
        <v>0</v>
      </c>
      <c r="AY6" s="133">
        <v>0</v>
      </c>
      <c r="AZ6" s="133">
        <v>0</v>
      </c>
      <c r="BA6" s="133">
        <v>0</v>
      </c>
      <c r="BB6" s="133">
        <v>0</v>
      </c>
      <c r="BC6" s="138">
        <v>0</v>
      </c>
      <c r="BD6" s="206" t="s">
        <v>254</v>
      </c>
      <c r="BE6" s="136"/>
      <c r="BF6" s="137"/>
      <c r="BG6" s="135"/>
      <c r="BH6" s="135"/>
    </row>
    <row r="7" spans="1:60" ht="13.5" thickBot="1">
      <c r="A7" s="370"/>
      <c r="B7" s="262"/>
      <c r="C7" s="374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107">
        <v>0</v>
      </c>
      <c r="V7" s="107">
        <v>0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6"/>
      <c r="AH7" s="6"/>
      <c r="AI7" s="6"/>
      <c r="AJ7" s="6"/>
      <c r="AK7" s="5"/>
      <c r="AL7" s="6"/>
      <c r="AM7" s="6"/>
      <c r="AN7" s="6"/>
      <c r="AO7" s="6"/>
      <c r="AP7" s="6"/>
      <c r="AQ7" s="7"/>
      <c r="AR7" s="6"/>
      <c r="AS7" s="6"/>
      <c r="AT7" s="6"/>
      <c r="AU7" s="133">
        <v>0</v>
      </c>
      <c r="AV7" s="133">
        <v>0</v>
      </c>
      <c r="AW7" s="133">
        <v>0</v>
      </c>
      <c r="AX7" s="133">
        <v>0</v>
      </c>
      <c r="AY7" s="133">
        <v>0</v>
      </c>
      <c r="AZ7" s="133">
        <v>0</v>
      </c>
      <c r="BA7" s="133">
        <v>0</v>
      </c>
      <c r="BB7" s="133">
        <v>0</v>
      </c>
      <c r="BC7" s="138">
        <v>0</v>
      </c>
      <c r="BD7" s="24"/>
      <c r="BE7" s="136"/>
      <c r="BF7" s="137"/>
      <c r="BG7" s="135"/>
      <c r="BH7" s="135"/>
    </row>
    <row r="8" spans="1:60" ht="13.5" thickBot="1">
      <c r="A8" s="370"/>
      <c r="B8" s="13" t="s">
        <v>227</v>
      </c>
      <c r="C8" s="98" t="s">
        <v>140</v>
      </c>
      <c r="D8" s="9"/>
      <c r="E8" s="9"/>
      <c r="F8" s="9"/>
      <c r="G8" s="9"/>
      <c r="H8" s="9"/>
      <c r="I8" s="9"/>
      <c r="J8" s="9"/>
      <c r="K8" s="8"/>
      <c r="L8" s="8"/>
      <c r="M8" s="8"/>
      <c r="N8" s="8"/>
      <c r="O8" s="8"/>
      <c r="P8" s="8"/>
      <c r="Q8" s="8"/>
      <c r="R8" s="8"/>
      <c r="S8" s="8"/>
      <c r="T8" s="8" t="s">
        <v>167</v>
      </c>
      <c r="U8" s="107">
        <v>0</v>
      </c>
      <c r="V8" s="107">
        <v>0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9"/>
      <c r="AH8" s="9"/>
      <c r="AI8" s="9"/>
      <c r="AJ8" s="9"/>
      <c r="AK8" s="8"/>
      <c r="AL8" s="9"/>
      <c r="AM8" s="9"/>
      <c r="AN8" s="9"/>
      <c r="AO8" s="9"/>
      <c r="AP8" s="9"/>
      <c r="AQ8" s="10"/>
      <c r="AR8" s="9"/>
      <c r="AS8" s="9"/>
      <c r="AT8" s="9"/>
      <c r="AU8" s="133">
        <v>0</v>
      </c>
      <c r="AV8" s="133">
        <v>0</v>
      </c>
      <c r="AW8" s="133">
        <v>0</v>
      </c>
      <c r="AX8" s="133">
        <v>0</v>
      </c>
      <c r="AY8" s="133">
        <v>0</v>
      </c>
      <c r="AZ8" s="133">
        <v>0</v>
      </c>
      <c r="BA8" s="133">
        <v>0</v>
      </c>
      <c r="BB8" s="133">
        <v>0</v>
      </c>
      <c r="BC8" s="138">
        <v>0</v>
      </c>
      <c r="BD8" s="140" t="s">
        <v>169</v>
      </c>
      <c r="BE8" s="94"/>
      <c r="BF8" s="135"/>
      <c r="BG8" s="135"/>
      <c r="BH8" s="135"/>
    </row>
    <row r="9" spans="1:60" ht="14.25" customHeight="1" thickBot="1">
      <c r="A9" s="370"/>
      <c r="B9" s="13" t="s">
        <v>228</v>
      </c>
      <c r="C9" s="99" t="s">
        <v>27</v>
      </c>
      <c r="D9" s="9"/>
      <c r="E9" s="9"/>
      <c r="F9" s="9"/>
      <c r="G9" s="9"/>
      <c r="H9" s="9"/>
      <c r="I9" s="9"/>
      <c r="J9" s="9"/>
      <c r="K9" s="8"/>
      <c r="L9" s="8"/>
      <c r="M9" s="8"/>
      <c r="N9" s="8"/>
      <c r="O9" s="8"/>
      <c r="P9" s="8"/>
      <c r="Q9" s="8"/>
      <c r="R9" s="8"/>
      <c r="S9" s="8" t="s">
        <v>175</v>
      </c>
      <c r="T9" s="8"/>
      <c r="U9" s="107">
        <v>0</v>
      </c>
      <c r="V9" s="107">
        <v>0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9"/>
      <c r="AH9" s="9"/>
      <c r="AI9" s="9"/>
      <c r="AJ9" s="9"/>
      <c r="AK9" s="8"/>
      <c r="AL9" s="9"/>
      <c r="AM9" s="9"/>
      <c r="AN9" s="9"/>
      <c r="AO9" s="9"/>
      <c r="AP9" s="9"/>
      <c r="AQ9" s="10"/>
      <c r="AR9" s="9"/>
      <c r="AS9" s="9"/>
      <c r="AT9" s="9"/>
      <c r="AU9" s="133">
        <v>0</v>
      </c>
      <c r="AV9" s="133">
        <v>0</v>
      </c>
      <c r="AW9" s="133">
        <v>0</v>
      </c>
      <c r="AX9" s="133">
        <v>0</v>
      </c>
      <c r="AY9" s="133">
        <v>0</v>
      </c>
      <c r="AZ9" s="133">
        <v>0</v>
      </c>
      <c r="BA9" s="133">
        <v>0</v>
      </c>
      <c r="BB9" s="133">
        <v>0</v>
      </c>
      <c r="BC9" s="138">
        <v>0</v>
      </c>
      <c r="BD9" s="140" t="s">
        <v>176</v>
      </c>
      <c r="BE9" s="94"/>
      <c r="BF9" s="135"/>
      <c r="BG9" s="135"/>
      <c r="BH9" s="135"/>
    </row>
    <row r="10" spans="1:60" ht="14.25" customHeight="1" thickBot="1">
      <c r="A10" s="370"/>
      <c r="B10" s="13" t="s">
        <v>229</v>
      </c>
      <c r="C10" s="98" t="s">
        <v>141</v>
      </c>
      <c r="D10" s="9"/>
      <c r="E10" s="9"/>
      <c r="F10" s="9"/>
      <c r="G10" s="9"/>
      <c r="H10" s="9"/>
      <c r="I10" s="9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107">
        <v>0</v>
      </c>
      <c r="V10" s="107">
        <v>0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  <c r="AH10" s="9"/>
      <c r="AI10" s="9"/>
      <c r="AJ10" s="9"/>
      <c r="AK10" s="8"/>
      <c r="AL10" s="9"/>
      <c r="AM10" s="9"/>
      <c r="AN10" s="9"/>
      <c r="AO10" s="9"/>
      <c r="AP10" s="9"/>
      <c r="AQ10" s="10"/>
      <c r="AR10" s="9"/>
      <c r="AS10" s="9" t="s">
        <v>175</v>
      </c>
      <c r="AT10" s="9"/>
      <c r="AU10" s="133">
        <v>0</v>
      </c>
      <c r="AV10" s="133">
        <v>0</v>
      </c>
      <c r="AW10" s="133">
        <v>0</v>
      </c>
      <c r="AX10" s="133">
        <v>0</v>
      </c>
      <c r="AY10" s="133">
        <v>0</v>
      </c>
      <c r="AZ10" s="133">
        <v>0</v>
      </c>
      <c r="BA10" s="133">
        <v>0</v>
      </c>
      <c r="BB10" s="133">
        <v>0</v>
      </c>
      <c r="BC10" s="138">
        <v>0</v>
      </c>
      <c r="BD10" s="140" t="s">
        <v>176</v>
      </c>
      <c r="BE10" s="94"/>
      <c r="BF10" s="135"/>
      <c r="BG10" s="135"/>
      <c r="BH10" s="135"/>
    </row>
    <row r="11" spans="1:60" ht="14.25" customHeight="1" thickBot="1">
      <c r="A11" s="370"/>
      <c r="B11" s="13" t="s">
        <v>230</v>
      </c>
      <c r="C11" s="98" t="s">
        <v>28</v>
      </c>
      <c r="D11" s="9"/>
      <c r="E11" s="9"/>
      <c r="F11" s="9"/>
      <c r="G11" s="9"/>
      <c r="H11" s="9"/>
      <c r="I11" s="9"/>
      <c r="J11" s="9"/>
      <c r="K11" s="8"/>
      <c r="L11" s="8"/>
      <c r="M11" s="8"/>
      <c r="N11" s="8"/>
      <c r="O11" s="8"/>
      <c r="P11" s="8"/>
      <c r="Q11" s="8"/>
      <c r="R11" s="8"/>
      <c r="S11" s="8"/>
      <c r="T11" s="8"/>
      <c r="U11" s="107">
        <v>0</v>
      </c>
      <c r="V11" s="107">
        <v>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9"/>
      <c r="AH11" s="9"/>
      <c r="AI11" s="9"/>
      <c r="AJ11" s="9"/>
      <c r="AK11" s="8"/>
      <c r="AL11" s="9"/>
      <c r="AM11" s="9"/>
      <c r="AN11" s="9"/>
      <c r="AO11" s="9"/>
      <c r="AP11" s="9"/>
      <c r="AQ11" s="10"/>
      <c r="AR11" s="9"/>
      <c r="AS11" s="9" t="s">
        <v>175</v>
      </c>
      <c r="AT11" s="9"/>
      <c r="AU11" s="133">
        <v>0</v>
      </c>
      <c r="AV11" s="133">
        <v>0</v>
      </c>
      <c r="AW11" s="133">
        <v>0</v>
      </c>
      <c r="AX11" s="133">
        <v>0</v>
      </c>
      <c r="AY11" s="133">
        <v>0</v>
      </c>
      <c r="AZ11" s="133">
        <v>0</v>
      </c>
      <c r="BA11" s="133">
        <v>0</v>
      </c>
      <c r="BB11" s="133">
        <v>0</v>
      </c>
      <c r="BC11" s="138">
        <v>0</v>
      </c>
      <c r="BD11" s="140" t="s">
        <v>176</v>
      </c>
      <c r="BE11" s="94"/>
      <c r="BF11" s="135"/>
      <c r="BG11" s="135"/>
      <c r="BH11" s="135"/>
    </row>
    <row r="12" spans="1:60" ht="27" customHeight="1" thickBot="1">
      <c r="A12" s="370"/>
      <c r="B12" s="13" t="s">
        <v>231</v>
      </c>
      <c r="C12" s="100" t="s">
        <v>142</v>
      </c>
      <c r="D12" s="9"/>
      <c r="E12" s="9"/>
      <c r="F12" s="9"/>
      <c r="G12" s="9"/>
      <c r="H12" s="9"/>
      <c r="I12" s="9"/>
      <c r="J12" s="9"/>
      <c r="K12" s="8"/>
      <c r="L12" s="8"/>
      <c r="M12" s="8"/>
      <c r="N12" s="8"/>
      <c r="O12" s="8"/>
      <c r="P12" s="8"/>
      <c r="Q12" s="8"/>
      <c r="R12" s="8"/>
      <c r="S12" s="8"/>
      <c r="T12" s="8"/>
      <c r="U12" s="107">
        <v>0</v>
      </c>
      <c r="V12" s="107">
        <v>0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  <c r="AH12" s="9"/>
      <c r="AI12" s="9"/>
      <c r="AJ12" s="9"/>
      <c r="AK12" s="8"/>
      <c r="AL12" s="9"/>
      <c r="AM12" s="9"/>
      <c r="AN12" s="9"/>
      <c r="AO12" s="9"/>
      <c r="AP12" s="9"/>
      <c r="AQ12" s="10"/>
      <c r="AR12" s="9"/>
      <c r="AS12" s="9" t="s">
        <v>175</v>
      </c>
      <c r="AT12" s="9"/>
      <c r="AU12" s="133">
        <v>0</v>
      </c>
      <c r="AV12" s="133">
        <v>0</v>
      </c>
      <c r="AW12" s="133">
        <v>0</v>
      </c>
      <c r="AX12" s="133">
        <v>0</v>
      </c>
      <c r="AY12" s="133">
        <v>0</v>
      </c>
      <c r="AZ12" s="133">
        <v>0</v>
      </c>
      <c r="BA12" s="133">
        <v>0</v>
      </c>
      <c r="BB12" s="133">
        <v>0</v>
      </c>
      <c r="BC12" s="138">
        <v>0</v>
      </c>
      <c r="BD12" s="140" t="s">
        <v>176</v>
      </c>
      <c r="BE12" s="94"/>
      <c r="BF12" s="135"/>
      <c r="BG12" s="135"/>
      <c r="BH12" s="135"/>
    </row>
    <row r="13" spans="1:60" ht="14.25" customHeight="1" thickBot="1">
      <c r="A13" s="370"/>
      <c r="B13" s="13" t="s">
        <v>232</v>
      </c>
      <c r="C13" s="98" t="s">
        <v>35</v>
      </c>
      <c r="D13" s="9"/>
      <c r="E13" s="9"/>
      <c r="F13" s="9"/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8"/>
      <c r="T13" s="8"/>
      <c r="U13" s="107">
        <v>0</v>
      </c>
      <c r="V13" s="107">
        <v>0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  <c r="AH13" s="9"/>
      <c r="AI13" s="9"/>
      <c r="AJ13" s="9"/>
      <c r="AK13" s="8"/>
      <c r="AL13" s="9"/>
      <c r="AM13" s="9"/>
      <c r="AN13" s="9"/>
      <c r="AO13" s="9"/>
      <c r="AP13" s="9"/>
      <c r="AQ13" s="10"/>
      <c r="AR13" s="9"/>
      <c r="AS13" s="9" t="s">
        <v>175</v>
      </c>
      <c r="AT13" s="9"/>
      <c r="AU13" s="133">
        <v>0</v>
      </c>
      <c r="AV13" s="133">
        <v>0</v>
      </c>
      <c r="AW13" s="133">
        <v>0</v>
      </c>
      <c r="AX13" s="133">
        <v>0</v>
      </c>
      <c r="AY13" s="133">
        <v>0</v>
      </c>
      <c r="AZ13" s="133">
        <v>0</v>
      </c>
      <c r="BA13" s="133">
        <v>0</v>
      </c>
      <c r="BB13" s="133">
        <v>0</v>
      </c>
      <c r="BC13" s="138">
        <v>0</v>
      </c>
      <c r="BD13" s="140" t="s">
        <v>176</v>
      </c>
      <c r="BE13" s="94"/>
      <c r="BF13" s="135"/>
      <c r="BG13" s="135"/>
      <c r="BH13" s="135"/>
    </row>
    <row r="14" spans="1:60" ht="14.25" customHeight="1" thickBot="1">
      <c r="A14" s="370"/>
      <c r="B14" s="13" t="s">
        <v>233</v>
      </c>
      <c r="C14" s="98" t="s">
        <v>36</v>
      </c>
      <c r="D14" s="9"/>
      <c r="E14" s="9"/>
      <c r="F14" s="9"/>
      <c r="G14" s="9"/>
      <c r="H14" s="9"/>
      <c r="I14" s="9"/>
      <c r="J14" s="9"/>
      <c r="K14" s="8"/>
      <c r="L14" s="8"/>
      <c r="M14" s="8"/>
      <c r="N14" s="8"/>
      <c r="O14" s="8"/>
      <c r="P14" s="8"/>
      <c r="Q14" s="8"/>
      <c r="R14" s="8"/>
      <c r="S14" s="8" t="s">
        <v>175</v>
      </c>
      <c r="T14" s="8"/>
      <c r="U14" s="107">
        <v>0</v>
      </c>
      <c r="V14" s="107">
        <v>0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  <c r="AH14" s="9"/>
      <c r="AI14" s="9"/>
      <c r="AJ14" s="9"/>
      <c r="AK14" s="8"/>
      <c r="AL14" s="9"/>
      <c r="AM14" s="9"/>
      <c r="AN14" s="9"/>
      <c r="AO14" s="9"/>
      <c r="AP14" s="9"/>
      <c r="AQ14" s="10"/>
      <c r="AR14" s="9"/>
      <c r="AS14" s="9"/>
      <c r="AT14" s="9"/>
      <c r="AU14" s="133">
        <v>0</v>
      </c>
      <c r="AV14" s="133">
        <v>0</v>
      </c>
      <c r="AW14" s="133">
        <v>0</v>
      </c>
      <c r="AX14" s="133">
        <v>0</v>
      </c>
      <c r="AY14" s="133">
        <v>0</v>
      </c>
      <c r="AZ14" s="133">
        <v>0</v>
      </c>
      <c r="BA14" s="133">
        <v>0</v>
      </c>
      <c r="BB14" s="133">
        <v>0</v>
      </c>
      <c r="BC14" s="138">
        <v>0</v>
      </c>
      <c r="BD14" s="140" t="s">
        <v>176</v>
      </c>
      <c r="BE14" s="94"/>
      <c r="BF14" s="135"/>
      <c r="BG14" s="135"/>
      <c r="BH14" s="135"/>
    </row>
    <row r="15" spans="1:60" ht="28.5" customHeight="1" thickBot="1">
      <c r="A15" s="370"/>
      <c r="B15" s="96" t="s">
        <v>244</v>
      </c>
      <c r="C15" s="100" t="s">
        <v>247</v>
      </c>
      <c r="D15" s="9"/>
      <c r="E15" s="9"/>
      <c r="F15" s="9"/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8" t="s">
        <v>168</v>
      </c>
      <c r="T15" s="8"/>
      <c r="U15" s="107">
        <v>0</v>
      </c>
      <c r="V15" s="107">
        <v>0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  <c r="AH15" s="9"/>
      <c r="AI15" s="9"/>
      <c r="AJ15" s="9"/>
      <c r="AK15" s="8"/>
      <c r="AL15" s="9"/>
      <c r="AM15" s="9"/>
      <c r="AN15" s="9"/>
      <c r="AO15" s="9"/>
      <c r="AP15" s="9"/>
      <c r="AQ15" s="10"/>
      <c r="AR15" s="9"/>
      <c r="AS15" s="9"/>
      <c r="AT15" s="9"/>
      <c r="AU15" s="133">
        <v>0</v>
      </c>
      <c r="AV15" s="133">
        <v>0</v>
      </c>
      <c r="AW15" s="133">
        <v>0</v>
      </c>
      <c r="AX15" s="133">
        <v>0</v>
      </c>
      <c r="AY15" s="133">
        <v>0</v>
      </c>
      <c r="AZ15" s="133">
        <v>0</v>
      </c>
      <c r="BA15" s="133">
        <v>0</v>
      </c>
      <c r="BB15" s="133">
        <v>0</v>
      </c>
      <c r="BC15" s="138">
        <v>0</v>
      </c>
      <c r="BD15" s="140" t="s">
        <v>170</v>
      </c>
      <c r="BE15" s="94"/>
      <c r="BF15" s="135"/>
      <c r="BG15" s="135"/>
      <c r="BH15" s="135"/>
    </row>
    <row r="16" spans="1:60" ht="14.25" customHeight="1" thickBot="1">
      <c r="A16" s="370"/>
      <c r="B16" s="96" t="s">
        <v>245</v>
      </c>
      <c r="C16" s="98" t="s">
        <v>143</v>
      </c>
      <c r="D16" s="9"/>
      <c r="E16" s="9"/>
      <c r="F16" s="9"/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8" t="s">
        <v>175</v>
      </c>
      <c r="T16" s="8"/>
      <c r="U16" s="107">
        <v>0</v>
      </c>
      <c r="V16" s="107">
        <v>0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  <c r="AH16" s="9"/>
      <c r="AI16" s="9"/>
      <c r="AJ16" s="9"/>
      <c r="AK16" s="8"/>
      <c r="AL16" s="9"/>
      <c r="AM16" s="9"/>
      <c r="AN16" s="9"/>
      <c r="AO16" s="9"/>
      <c r="AP16" s="9"/>
      <c r="AQ16" s="10"/>
      <c r="AR16" s="9"/>
      <c r="AS16" s="9"/>
      <c r="AT16" s="9"/>
      <c r="AU16" s="133">
        <v>0</v>
      </c>
      <c r="AV16" s="133">
        <v>0</v>
      </c>
      <c r="AW16" s="133">
        <v>0</v>
      </c>
      <c r="AX16" s="133">
        <v>0</v>
      </c>
      <c r="AY16" s="133">
        <v>0</v>
      </c>
      <c r="AZ16" s="133">
        <v>0</v>
      </c>
      <c r="BA16" s="133">
        <v>0</v>
      </c>
      <c r="BB16" s="133">
        <v>0</v>
      </c>
      <c r="BC16" s="138">
        <v>0</v>
      </c>
      <c r="BD16" s="140" t="s">
        <v>171</v>
      </c>
      <c r="BE16" s="94"/>
      <c r="BF16" s="135"/>
      <c r="BG16" s="135"/>
      <c r="BH16" s="135"/>
    </row>
    <row r="17" spans="1:60" ht="14.25" customHeight="1" hidden="1" thickBot="1">
      <c r="A17" s="370"/>
      <c r="U17" s="107">
        <v>0</v>
      </c>
      <c r="V17" s="107">
        <v>0</v>
      </c>
      <c r="AU17" s="133">
        <v>0</v>
      </c>
      <c r="BE17" s="94"/>
      <c r="BF17" s="135"/>
      <c r="BG17" s="135"/>
      <c r="BH17" s="135"/>
    </row>
    <row r="18" spans="1:60" ht="14.25" customHeight="1" thickBot="1">
      <c r="A18" s="370"/>
      <c r="B18" s="202" t="s">
        <v>249</v>
      </c>
      <c r="C18" s="203" t="s">
        <v>40</v>
      </c>
      <c r="S18" s="202" t="s">
        <v>168</v>
      </c>
      <c r="U18" s="107">
        <v>0</v>
      </c>
      <c r="V18" s="107">
        <v>0</v>
      </c>
      <c r="AU18" s="133">
        <v>0</v>
      </c>
      <c r="AV18" s="133">
        <v>0</v>
      </c>
      <c r="AW18" s="133">
        <v>0</v>
      </c>
      <c r="AX18" s="133">
        <v>0</v>
      </c>
      <c r="AY18" s="133">
        <v>0</v>
      </c>
      <c r="AZ18" s="133">
        <v>0</v>
      </c>
      <c r="BA18" s="133">
        <v>0</v>
      </c>
      <c r="BB18" s="133">
        <v>0</v>
      </c>
      <c r="BC18" s="133">
        <v>0</v>
      </c>
      <c r="BD18" s="140" t="s">
        <v>170</v>
      </c>
      <c r="BE18" s="94"/>
      <c r="BF18" s="135"/>
      <c r="BG18" s="135"/>
      <c r="BH18" s="135"/>
    </row>
    <row r="19" spans="1:60" ht="14.25" customHeight="1" thickBot="1">
      <c r="A19" s="370"/>
      <c r="B19" s="96" t="s">
        <v>235</v>
      </c>
      <c r="C19" s="98" t="s">
        <v>37</v>
      </c>
      <c r="D19" s="9"/>
      <c r="E19" s="9"/>
      <c r="F19" s="9"/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107">
        <v>0</v>
      </c>
      <c r="V19" s="107">
        <v>0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  <c r="AH19" s="9"/>
      <c r="AI19" s="9"/>
      <c r="AJ19" s="9"/>
      <c r="AK19" s="8"/>
      <c r="AL19" s="9"/>
      <c r="AM19" s="9"/>
      <c r="AN19" s="9"/>
      <c r="AO19" s="9"/>
      <c r="AP19" s="9"/>
      <c r="AQ19" s="10"/>
      <c r="AR19" s="9"/>
      <c r="AS19" s="9"/>
      <c r="AT19" s="9" t="s">
        <v>167</v>
      </c>
      <c r="AU19" s="133">
        <v>0</v>
      </c>
      <c r="AV19" s="133">
        <v>0</v>
      </c>
      <c r="AW19" s="133">
        <v>0</v>
      </c>
      <c r="AX19" s="133">
        <v>0</v>
      </c>
      <c r="AY19" s="133">
        <v>0</v>
      </c>
      <c r="AZ19" s="133">
        <v>0</v>
      </c>
      <c r="BA19" s="133">
        <v>0</v>
      </c>
      <c r="BB19" s="133">
        <v>0</v>
      </c>
      <c r="BC19" s="138">
        <v>0</v>
      </c>
      <c r="BD19" s="140" t="s">
        <v>169</v>
      </c>
      <c r="BE19" s="94"/>
      <c r="BF19" s="135"/>
      <c r="BG19" s="135"/>
      <c r="BH19" s="135"/>
    </row>
    <row r="20" spans="1:60" ht="14.25" customHeight="1" thickBot="1">
      <c r="A20" s="370"/>
      <c r="B20" s="96" t="s">
        <v>236</v>
      </c>
      <c r="C20" s="98" t="s">
        <v>144</v>
      </c>
      <c r="D20" s="9"/>
      <c r="E20" s="9"/>
      <c r="F20" s="9"/>
      <c r="G20" s="9"/>
      <c r="H20" s="9"/>
      <c r="I20" s="9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107">
        <v>0</v>
      </c>
      <c r="V20" s="107">
        <v>0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  <c r="AH20" s="9"/>
      <c r="AI20" s="9"/>
      <c r="AJ20" s="9"/>
      <c r="AK20" s="8"/>
      <c r="AL20" s="9"/>
      <c r="AM20" s="9"/>
      <c r="AN20" s="9"/>
      <c r="AO20" s="9"/>
      <c r="AP20" s="9"/>
      <c r="AQ20" s="10"/>
      <c r="AR20" s="9"/>
      <c r="AS20" s="9"/>
      <c r="AT20" s="9"/>
      <c r="AU20" s="133">
        <v>0</v>
      </c>
      <c r="AV20" s="133">
        <v>0</v>
      </c>
      <c r="AW20" s="133">
        <v>0</v>
      </c>
      <c r="AX20" s="133">
        <v>0</v>
      </c>
      <c r="AY20" s="133">
        <v>0</v>
      </c>
      <c r="AZ20" s="133">
        <v>0</v>
      </c>
      <c r="BA20" s="133">
        <v>0</v>
      </c>
      <c r="BB20" s="133">
        <v>0</v>
      </c>
      <c r="BC20" s="138">
        <v>0</v>
      </c>
      <c r="BD20" s="140" t="s">
        <v>171</v>
      </c>
      <c r="BE20" s="94"/>
      <c r="BF20" s="135"/>
      <c r="BG20" s="135"/>
      <c r="BH20" s="135"/>
    </row>
    <row r="21" spans="1:60" ht="14.25" customHeight="1" thickBot="1">
      <c r="A21" s="370"/>
      <c r="B21" s="96" t="s">
        <v>237</v>
      </c>
      <c r="C21" s="98" t="s">
        <v>39</v>
      </c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107">
        <v>0</v>
      </c>
      <c r="V21" s="107">
        <v>0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  <c r="AH21" s="9"/>
      <c r="AI21" s="9"/>
      <c r="AJ21" s="9"/>
      <c r="AK21" s="8"/>
      <c r="AL21" s="9"/>
      <c r="AM21" s="9"/>
      <c r="AN21" s="9"/>
      <c r="AO21" s="9"/>
      <c r="AP21" s="9"/>
      <c r="AQ21" s="10"/>
      <c r="AR21" s="9"/>
      <c r="AS21" s="9" t="s">
        <v>175</v>
      </c>
      <c r="AT21" s="9"/>
      <c r="AU21" s="133">
        <v>0</v>
      </c>
      <c r="AV21" s="133">
        <v>0</v>
      </c>
      <c r="AW21" s="133">
        <v>0</v>
      </c>
      <c r="AX21" s="133">
        <v>0</v>
      </c>
      <c r="AY21" s="133">
        <v>0</v>
      </c>
      <c r="AZ21" s="133">
        <v>0</v>
      </c>
      <c r="BA21" s="133">
        <v>0</v>
      </c>
      <c r="BB21" s="133">
        <v>0</v>
      </c>
      <c r="BC21" s="138">
        <v>0</v>
      </c>
      <c r="BD21" s="140" t="s">
        <v>176</v>
      </c>
      <c r="BE21" s="136"/>
      <c r="BF21" s="135"/>
      <c r="BG21" s="135"/>
      <c r="BH21" s="135"/>
    </row>
    <row r="22" spans="1:60" ht="13.5" thickBot="1">
      <c r="A22" s="370"/>
      <c r="B22" s="357" t="s">
        <v>14</v>
      </c>
      <c r="C22" s="361" t="s">
        <v>145</v>
      </c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107">
        <v>0</v>
      </c>
      <c r="V22" s="107">
        <v>0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  <c r="AH22" s="6"/>
      <c r="AI22" s="6"/>
      <c r="AJ22" s="6"/>
      <c r="AK22" s="5"/>
      <c r="AL22" s="6"/>
      <c r="AM22" s="6"/>
      <c r="AN22" s="6"/>
      <c r="AO22" s="6"/>
      <c r="AP22" s="6"/>
      <c r="AQ22" s="7"/>
      <c r="AR22" s="6"/>
      <c r="AS22" s="6"/>
      <c r="AT22" s="6"/>
      <c r="AU22" s="133">
        <v>0</v>
      </c>
      <c r="AV22" s="133">
        <v>0</v>
      </c>
      <c r="AW22" s="133">
        <v>0</v>
      </c>
      <c r="AX22" s="133">
        <v>0</v>
      </c>
      <c r="AY22" s="133">
        <v>0</v>
      </c>
      <c r="AZ22" s="133">
        <v>0</v>
      </c>
      <c r="BA22" s="133">
        <v>0</v>
      </c>
      <c r="BB22" s="133">
        <v>0</v>
      </c>
      <c r="BC22" s="138">
        <v>0</v>
      </c>
      <c r="BD22" s="141" t="s">
        <v>173</v>
      </c>
      <c r="BE22" s="136"/>
      <c r="BF22" s="135"/>
      <c r="BG22" s="135"/>
      <c r="BH22" s="135"/>
    </row>
    <row r="23" spans="1:60" ht="13.5" thickBot="1">
      <c r="A23" s="370"/>
      <c r="B23" s="358"/>
      <c r="C23" s="362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107">
        <v>0</v>
      </c>
      <c r="V23" s="107">
        <v>0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  <c r="AH23" s="6"/>
      <c r="AI23" s="6"/>
      <c r="AJ23" s="6"/>
      <c r="AK23" s="5"/>
      <c r="AL23" s="6"/>
      <c r="AM23" s="6"/>
      <c r="AN23" s="6"/>
      <c r="AO23" s="6"/>
      <c r="AP23" s="6"/>
      <c r="AQ23" s="7"/>
      <c r="AR23" s="6"/>
      <c r="AS23" s="6"/>
      <c r="AT23" s="164"/>
      <c r="AU23" s="133">
        <v>0</v>
      </c>
      <c r="AV23" s="133">
        <v>0</v>
      </c>
      <c r="AW23" s="133">
        <v>0</v>
      </c>
      <c r="AX23" s="133">
        <v>0</v>
      </c>
      <c r="AY23" s="133">
        <v>0</v>
      </c>
      <c r="AZ23" s="133">
        <v>0</v>
      </c>
      <c r="BA23" s="133">
        <v>0</v>
      </c>
      <c r="BB23" s="133">
        <v>0</v>
      </c>
      <c r="BC23" s="138">
        <v>0</v>
      </c>
      <c r="BD23" s="141"/>
      <c r="BE23" s="136"/>
      <c r="BF23" s="135"/>
      <c r="BG23" s="135"/>
      <c r="BH23" s="135"/>
    </row>
    <row r="24" spans="1:60" ht="18" customHeight="1" thickBot="1">
      <c r="A24" s="370"/>
      <c r="B24" s="13" t="s">
        <v>16</v>
      </c>
      <c r="C24" s="101" t="s">
        <v>41</v>
      </c>
      <c r="D24" s="9"/>
      <c r="E24" s="9"/>
      <c r="F24" s="9"/>
      <c r="G24" s="9"/>
      <c r="H24" s="9"/>
      <c r="I24" s="9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107">
        <v>0</v>
      </c>
      <c r="V24" s="107">
        <v>0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  <c r="AH24" s="9"/>
      <c r="AI24" s="9"/>
      <c r="AJ24" s="9"/>
      <c r="AK24" s="8"/>
      <c r="AL24" s="9"/>
      <c r="AM24" s="9"/>
      <c r="AN24" s="9"/>
      <c r="AO24" s="9"/>
      <c r="AP24" s="9"/>
      <c r="AQ24" s="10"/>
      <c r="AR24" s="9"/>
      <c r="AS24" s="163"/>
      <c r="AT24" s="121" t="s">
        <v>167</v>
      </c>
      <c r="AU24" s="133">
        <v>0</v>
      </c>
      <c r="AV24" s="133">
        <v>0</v>
      </c>
      <c r="AW24" s="133">
        <v>0</v>
      </c>
      <c r="AX24" s="133">
        <v>0</v>
      </c>
      <c r="AY24" s="133">
        <v>0</v>
      </c>
      <c r="AZ24" s="133">
        <v>0</v>
      </c>
      <c r="BA24" s="133">
        <v>0</v>
      </c>
      <c r="BB24" s="133">
        <v>0</v>
      </c>
      <c r="BC24" s="138">
        <v>0</v>
      </c>
      <c r="BD24" s="140" t="s">
        <v>169</v>
      </c>
      <c r="BE24" s="94"/>
      <c r="BF24" s="135"/>
      <c r="BG24" s="135"/>
      <c r="BH24" s="135"/>
    </row>
    <row r="25" spans="1:60" ht="13.5" thickBot="1">
      <c r="A25" s="370"/>
      <c r="B25" s="13" t="s">
        <v>184</v>
      </c>
      <c r="C25" s="102" t="s">
        <v>43</v>
      </c>
      <c r="D25" s="9"/>
      <c r="E25" s="9"/>
      <c r="F25" s="9"/>
      <c r="G25" s="9"/>
      <c r="H25" s="9"/>
      <c r="I25" s="9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107">
        <v>0</v>
      </c>
      <c r="V25" s="107">
        <v>0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  <c r="AH25" s="9"/>
      <c r="AI25" s="9"/>
      <c r="AJ25" s="9"/>
      <c r="AK25" s="8"/>
      <c r="AL25" s="9"/>
      <c r="AM25" s="9"/>
      <c r="AN25" s="9"/>
      <c r="AO25" s="9"/>
      <c r="AP25" s="9"/>
      <c r="AQ25" s="10"/>
      <c r="AR25" s="9"/>
      <c r="AS25" s="9"/>
      <c r="AT25" s="9"/>
      <c r="AU25" s="133">
        <v>0</v>
      </c>
      <c r="AV25" s="133">
        <v>0</v>
      </c>
      <c r="AW25" s="133">
        <v>0</v>
      </c>
      <c r="AX25" s="133">
        <v>0</v>
      </c>
      <c r="AY25" s="133">
        <v>0</v>
      </c>
      <c r="AZ25" s="133">
        <v>0</v>
      </c>
      <c r="BA25" s="133">
        <v>0</v>
      </c>
      <c r="BB25" s="133">
        <v>0</v>
      </c>
      <c r="BC25" s="138">
        <v>0</v>
      </c>
      <c r="BD25" s="140" t="s">
        <v>171</v>
      </c>
      <c r="BE25" s="94"/>
      <c r="BF25" s="135"/>
      <c r="BG25" s="135"/>
      <c r="BH25" s="135"/>
    </row>
    <row r="26" spans="1:60" ht="13.5" thickBot="1">
      <c r="A26" s="370"/>
      <c r="B26" s="13" t="s">
        <v>185</v>
      </c>
      <c r="C26" s="103" t="s">
        <v>50</v>
      </c>
      <c r="D26" s="9"/>
      <c r="E26" s="9"/>
      <c r="F26" s="9"/>
      <c r="G26" s="9"/>
      <c r="H26" s="9"/>
      <c r="I26" s="9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107">
        <v>0</v>
      </c>
      <c r="V26" s="107">
        <v>0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  <c r="AH26" s="9"/>
      <c r="AI26" s="9"/>
      <c r="AJ26" s="9"/>
      <c r="AK26" s="8"/>
      <c r="AL26" s="9"/>
      <c r="AM26" s="9"/>
      <c r="AN26" s="9"/>
      <c r="AO26" s="9"/>
      <c r="AP26" s="9"/>
      <c r="AQ26" s="10"/>
      <c r="AR26" s="9" t="s">
        <v>168</v>
      </c>
      <c r="AS26" s="9"/>
      <c r="AT26" s="9"/>
      <c r="AU26" s="133">
        <v>0</v>
      </c>
      <c r="AV26" s="133">
        <v>0</v>
      </c>
      <c r="AW26" s="133">
        <v>0</v>
      </c>
      <c r="AX26" s="133">
        <v>0</v>
      </c>
      <c r="AY26" s="133">
        <v>0</v>
      </c>
      <c r="AZ26" s="133">
        <v>0</v>
      </c>
      <c r="BA26" s="133">
        <v>0</v>
      </c>
      <c r="BB26" s="133">
        <v>0</v>
      </c>
      <c r="BC26" s="138">
        <v>0</v>
      </c>
      <c r="BD26" s="140" t="s">
        <v>170</v>
      </c>
      <c r="BE26" s="94"/>
      <c r="BF26" s="135"/>
      <c r="BG26" s="135"/>
      <c r="BH26" s="135"/>
    </row>
    <row r="27" spans="1:60" ht="13.5" thickBot="1">
      <c r="A27" s="370"/>
      <c r="B27" s="105" t="s">
        <v>17</v>
      </c>
      <c r="C27" s="104" t="s">
        <v>174</v>
      </c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107">
        <v>0</v>
      </c>
      <c r="V27" s="107">
        <v>0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  <c r="AH27" s="6"/>
      <c r="AI27" s="6"/>
      <c r="AJ27" s="7"/>
      <c r="AK27" s="5"/>
      <c r="AL27" s="6"/>
      <c r="AM27" s="6"/>
      <c r="AN27" s="6"/>
      <c r="AO27" s="6"/>
      <c r="AP27" s="6"/>
      <c r="AQ27" s="7"/>
      <c r="AR27" s="6"/>
      <c r="AS27" s="6"/>
      <c r="AT27" s="6"/>
      <c r="AU27" s="133">
        <v>0</v>
      </c>
      <c r="AV27" s="133">
        <v>0</v>
      </c>
      <c r="AW27" s="133">
        <v>0</v>
      </c>
      <c r="AX27" s="133">
        <v>0</v>
      </c>
      <c r="AY27" s="133">
        <v>0</v>
      </c>
      <c r="AZ27" s="133">
        <v>0</v>
      </c>
      <c r="BA27" s="133">
        <v>0</v>
      </c>
      <c r="BB27" s="133">
        <v>0</v>
      </c>
      <c r="BC27" s="138">
        <v>0</v>
      </c>
      <c r="BD27" s="141" t="s">
        <v>171</v>
      </c>
      <c r="BE27" s="136"/>
      <c r="BF27" s="135"/>
      <c r="BG27" s="135"/>
      <c r="BH27" s="135"/>
    </row>
    <row r="28" spans="1:60" ht="13.5" thickBot="1">
      <c r="A28" s="370"/>
      <c r="B28" s="82" t="s">
        <v>25</v>
      </c>
      <c r="C28" s="104" t="s">
        <v>20</v>
      </c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107">
        <v>0</v>
      </c>
      <c r="V28" s="107">
        <v>0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  <c r="AH28" s="6"/>
      <c r="AI28" s="6"/>
      <c r="AJ28" s="7"/>
      <c r="AK28" s="5"/>
      <c r="AL28" s="6"/>
      <c r="AM28" s="6"/>
      <c r="AN28" s="6"/>
      <c r="AO28" s="6"/>
      <c r="AP28" s="6"/>
      <c r="AQ28" s="7"/>
      <c r="AR28" s="6"/>
      <c r="AS28" s="6"/>
      <c r="AT28" s="6"/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8">
        <v>0</v>
      </c>
      <c r="BD28" s="141" t="s">
        <v>171</v>
      </c>
      <c r="BE28" s="136"/>
      <c r="BF28" s="135"/>
      <c r="BG28" s="135"/>
      <c r="BH28" s="135"/>
    </row>
    <row r="29" spans="1:60" ht="64.5" customHeight="1" thickBot="1">
      <c r="A29" s="370"/>
      <c r="B29" s="91" t="s">
        <v>146</v>
      </c>
      <c r="C29" s="106" t="s">
        <v>147</v>
      </c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107">
        <v>0</v>
      </c>
      <c r="V29" s="107">
        <v>0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  <c r="AH29" s="6"/>
      <c r="AI29" s="6"/>
      <c r="AJ29" s="6"/>
      <c r="AK29" s="5"/>
      <c r="AL29" s="6"/>
      <c r="AM29" s="6"/>
      <c r="AN29" s="6"/>
      <c r="AO29" s="6"/>
      <c r="AP29" s="6"/>
      <c r="AQ29" s="7"/>
      <c r="AR29" s="6"/>
      <c r="AS29" s="6"/>
      <c r="AT29" s="6"/>
      <c r="AU29" s="133">
        <v>0</v>
      </c>
      <c r="AV29" s="133">
        <v>0</v>
      </c>
      <c r="AW29" s="133">
        <v>0</v>
      </c>
      <c r="AX29" s="133">
        <v>0</v>
      </c>
      <c r="AY29" s="133">
        <v>0</v>
      </c>
      <c r="AZ29" s="133">
        <v>0</v>
      </c>
      <c r="BA29" s="133">
        <v>0</v>
      </c>
      <c r="BB29" s="133">
        <v>0</v>
      </c>
      <c r="BC29" s="138">
        <v>0</v>
      </c>
      <c r="BD29" s="141" t="s">
        <v>171</v>
      </c>
      <c r="BE29" s="136"/>
      <c r="BF29" s="135"/>
      <c r="BG29" s="135"/>
      <c r="BH29" s="135"/>
    </row>
    <row r="30" spans="1:60" ht="30" customHeight="1" thickBot="1">
      <c r="A30" s="370"/>
      <c r="B30" s="83" t="s">
        <v>148</v>
      </c>
      <c r="C30" s="70" t="s">
        <v>149</v>
      </c>
      <c r="D30" s="88"/>
      <c r="E30" s="88"/>
      <c r="F30" s="88"/>
      <c r="G30" s="88"/>
      <c r="H30" s="88"/>
      <c r="I30" s="88"/>
      <c r="J30" s="88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107">
        <v>0</v>
      </c>
      <c r="V30" s="107">
        <v>0</v>
      </c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8"/>
      <c r="AH30" s="88"/>
      <c r="AI30" s="88"/>
      <c r="AJ30" s="88"/>
      <c r="AK30" s="87"/>
      <c r="AL30" s="88"/>
      <c r="AM30" s="88"/>
      <c r="AN30" s="88"/>
      <c r="AO30" s="88"/>
      <c r="AP30" s="88"/>
      <c r="AQ30" s="89"/>
      <c r="AR30" s="88"/>
      <c r="AS30" s="88"/>
      <c r="AT30" s="88"/>
      <c r="AU30" s="133">
        <v>0</v>
      </c>
      <c r="AV30" s="133">
        <v>0</v>
      </c>
      <c r="AW30" s="133">
        <v>0</v>
      </c>
      <c r="AX30" s="133">
        <v>0</v>
      </c>
      <c r="AY30" s="133">
        <v>0</v>
      </c>
      <c r="AZ30" s="133">
        <v>0</v>
      </c>
      <c r="BA30" s="133">
        <v>0</v>
      </c>
      <c r="BB30" s="133">
        <v>0</v>
      </c>
      <c r="BC30" s="138">
        <v>0</v>
      </c>
      <c r="BD30" s="140" t="s">
        <v>171</v>
      </c>
      <c r="BE30" s="136"/>
      <c r="BF30" s="135"/>
      <c r="BG30" s="135"/>
      <c r="BH30" s="135"/>
    </row>
    <row r="31" spans="1:60" ht="13.5" thickBot="1">
      <c r="A31" s="370"/>
      <c r="B31" s="26" t="s">
        <v>150</v>
      </c>
      <c r="C31" s="68" t="s">
        <v>110</v>
      </c>
      <c r="D31" s="88"/>
      <c r="E31" s="88"/>
      <c r="F31" s="88"/>
      <c r="G31" s="88"/>
      <c r="H31" s="88"/>
      <c r="I31" s="88"/>
      <c r="J31" s="88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107">
        <v>0</v>
      </c>
      <c r="V31" s="107">
        <v>0</v>
      </c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8"/>
      <c r="AH31" s="88"/>
      <c r="AI31" s="88"/>
      <c r="AJ31" s="88"/>
      <c r="AK31" s="87"/>
      <c r="AL31" s="88"/>
      <c r="AM31" s="88"/>
      <c r="AN31" s="88"/>
      <c r="AO31" s="88"/>
      <c r="AP31" s="88"/>
      <c r="AQ31" s="89"/>
      <c r="AR31" s="88"/>
      <c r="AS31" s="88"/>
      <c r="AT31" s="88"/>
      <c r="AU31" s="133">
        <v>0</v>
      </c>
      <c r="AV31" s="133">
        <v>0</v>
      </c>
      <c r="AW31" s="133">
        <v>0</v>
      </c>
      <c r="AX31" s="133">
        <v>0</v>
      </c>
      <c r="AY31" s="133">
        <v>0</v>
      </c>
      <c r="AZ31" s="133">
        <v>0</v>
      </c>
      <c r="BA31" s="133">
        <v>0</v>
      </c>
      <c r="BB31" s="133">
        <v>0</v>
      </c>
      <c r="BC31" s="138">
        <v>0</v>
      </c>
      <c r="BD31" s="140" t="s">
        <v>171</v>
      </c>
      <c r="BE31" s="136"/>
      <c r="BF31" s="135"/>
      <c r="BG31" s="135"/>
      <c r="BH31" s="135"/>
    </row>
    <row r="32" spans="1:60" ht="13.5" thickBot="1">
      <c r="A32" s="370"/>
      <c r="B32" s="26" t="s">
        <v>120</v>
      </c>
      <c r="C32" s="68" t="s">
        <v>121</v>
      </c>
      <c r="D32" s="88"/>
      <c r="E32" s="88"/>
      <c r="F32" s="88"/>
      <c r="G32" s="88"/>
      <c r="H32" s="88"/>
      <c r="I32" s="88"/>
      <c r="J32" s="88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107">
        <v>0</v>
      </c>
      <c r="V32" s="107">
        <v>0</v>
      </c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8"/>
      <c r="AH32" s="88"/>
      <c r="AI32" s="88"/>
      <c r="AJ32" s="88"/>
      <c r="AK32" s="87"/>
      <c r="AL32" s="88"/>
      <c r="AM32" s="88"/>
      <c r="AN32" s="88"/>
      <c r="AO32" s="88"/>
      <c r="AP32" s="88"/>
      <c r="AQ32" s="89"/>
      <c r="AR32" s="88"/>
      <c r="AS32" s="88"/>
      <c r="AT32" s="88"/>
      <c r="AU32" s="133">
        <v>0</v>
      </c>
      <c r="AV32" s="133">
        <v>0</v>
      </c>
      <c r="AW32" s="133">
        <v>0</v>
      </c>
      <c r="AX32" s="133">
        <v>0</v>
      </c>
      <c r="AY32" s="133">
        <v>0</v>
      </c>
      <c r="AZ32" s="133">
        <v>0</v>
      </c>
      <c r="BA32" s="133">
        <v>0</v>
      </c>
      <c r="BB32" s="133">
        <v>0</v>
      </c>
      <c r="BC32" s="138">
        <v>0</v>
      </c>
      <c r="BD32" s="140" t="s">
        <v>171</v>
      </c>
      <c r="BE32" s="136"/>
      <c r="BF32" s="135"/>
      <c r="BG32" s="135"/>
      <c r="BH32" s="135"/>
    </row>
    <row r="33" spans="1:60" ht="66.75" customHeight="1" thickBot="1">
      <c r="A33" s="370"/>
      <c r="B33" s="81" t="s">
        <v>151</v>
      </c>
      <c r="C33" s="70" t="s">
        <v>156</v>
      </c>
      <c r="D33" s="88"/>
      <c r="E33" s="88"/>
      <c r="F33" s="88"/>
      <c r="G33" s="88"/>
      <c r="H33" s="88"/>
      <c r="I33" s="88"/>
      <c r="J33" s="88"/>
      <c r="K33" s="87"/>
      <c r="L33" s="87"/>
      <c r="M33" s="87"/>
      <c r="N33" s="87"/>
      <c r="O33" s="87"/>
      <c r="P33" s="87"/>
      <c r="Q33" s="87"/>
      <c r="R33" s="87"/>
      <c r="S33" s="87"/>
      <c r="T33" s="162"/>
      <c r="U33" s="107">
        <v>0</v>
      </c>
      <c r="V33" s="107">
        <v>0</v>
      </c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8"/>
      <c r="AH33" s="88"/>
      <c r="AI33" s="88"/>
      <c r="AJ33" s="88"/>
      <c r="AK33" s="87"/>
      <c r="AL33" s="88"/>
      <c r="AM33" s="88"/>
      <c r="AN33" s="88"/>
      <c r="AO33" s="88"/>
      <c r="AP33" s="88"/>
      <c r="AQ33" s="89"/>
      <c r="AR33" s="88"/>
      <c r="AS33" s="88"/>
      <c r="AT33" s="88"/>
      <c r="AU33" s="133">
        <v>0</v>
      </c>
      <c r="AV33" s="133">
        <v>0</v>
      </c>
      <c r="AW33" s="133">
        <v>0</v>
      </c>
      <c r="AX33" s="133">
        <v>0</v>
      </c>
      <c r="AY33" s="133">
        <v>0</v>
      </c>
      <c r="AZ33" s="133">
        <v>0</v>
      </c>
      <c r="BA33" s="133">
        <v>0</v>
      </c>
      <c r="BB33" s="133">
        <v>0</v>
      </c>
      <c r="BC33" s="138">
        <v>0</v>
      </c>
      <c r="BD33" s="140" t="s">
        <v>171</v>
      </c>
      <c r="BE33" s="136"/>
      <c r="BF33" s="135"/>
      <c r="BG33" s="135"/>
      <c r="BH33" s="135"/>
    </row>
    <row r="34" spans="1:60" ht="39.75" customHeight="1" thickBot="1">
      <c r="A34" s="370"/>
      <c r="B34" s="81" t="s">
        <v>152</v>
      </c>
      <c r="C34" s="70" t="s">
        <v>158</v>
      </c>
      <c r="D34" s="88"/>
      <c r="E34" s="88"/>
      <c r="F34" s="88"/>
      <c r="G34" s="88"/>
      <c r="H34" s="88"/>
      <c r="I34" s="88"/>
      <c r="J34" s="88"/>
      <c r="K34" s="87"/>
      <c r="L34" s="87"/>
      <c r="M34" s="87"/>
      <c r="N34" s="87"/>
      <c r="O34" s="87"/>
      <c r="P34" s="87"/>
      <c r="Q34" s="87"/>
      <c r="R34" s="87"/>
      <c r="S34" s="108"/>
      <c r="T34" s="121"/>
      <c r="U34" s="107">
        <v>0</v>
      </c>
      <c r="V34" s="107">
        <v>0</v>
      </c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8"/>
      <c r="AH34" s="88"/>
      <c r="AI34" s="88"/>
      <c r="AJ34" s="88"/>
      <c r="AK34" s="87"/>
      <c r="AL34" s="88"/>
      <c r="AM34" s="88"/>
      <c r="AN34" s="88"/>
      <c r="AO34" s="88"/>
      <c r="AP34" s="88"/>
      <c r="AQ34" s="89"/>
      <c r="AR34" s="88"/>
      <c r="AS34" s="88"/>
      <c r="AT34" s="87"/>
      <c r="AU34" s="133">
        <v>0</v>
      </c>
      <c r="AV34" s="133">
        <v>0</v>
      </c>
      <c r="AW34" s="133">
        <v>0</v>
      </c>
      <c r="AX34" s="133">
        <v>0</v>
      </c>
      <c r="AY34" s="133">
        <v>0</v>
      </c>
      <c r="AZ34" s="133">
        <v>0</v>
      </c>
      <c r="BA34" s="133">
        <v>0</v>
      </c>
      <c r="BB34" s="133">
        <v>0</v>
      </c>
      <c r="BC34" s="138">
        <v>0</v>
      </c>
      <c r="BD34" s="140" t="s">
        <v>171</v>
      </c>
      <c r="BE34" s="136"/>
      <c r="BF34" s="135"/>
      <c r="BG34" s="135"/>
      <c r="BH34" s="135"/>
    </row>
    <row r="35" spans="1:60" ht="13.5" thickBot="1">
      <c r="A35" s="370"/>
      <c r="B35" s="26" t="s">
        <v>153</v>
      </c>
      <c r="C35" s="68" t="s">
        <v>110</v>
      </c>
      <c r="D35" s="88"/>
      <c r="E35" s="88"/>
      <c r="F35" s="88"/>
      <c r="G35" s="88"/>
      <c r="H35" s="88"/>
      <c r="I35" s="88"/>
      <c r="J35" s="88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107">
        <v>0</v>
      </c>
      <c r="V35" s="107">
        <v>0</v>
      </c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8"/>
      <c r="AH35" s="88"/>
      <c r="AI35" s="88"/>
      <c r="AJ35" s="88"/>
      <c r="AK35" s="87"/>
      <c r="AL35" s="88"/>
      <c r="AM35" s="88"/>
      <c r="AN35" s="88"/>
      <c r="AO35" s="88"/>
      <c r="AP35" s="88"/>
      <c r="AQ35" s="89"/>
      <c r="AR35" s="88"/>
      <c r="AS35" s="88"/>
      <c r="AT35" s="88"/>
      <c r="AU35" s="133">
        <v>0</v>
      </c>
      <c r="AV35" s="133">
        <v>0</v>
      </c>
      <c r="AW35" s="133">
        <v>0</v>
      </c>
      <c r="AX35" s="133">
        <v>0</v>
      </c>
      <c r="AY35" s="133">
        <v>0</v>
      </c>
      <c r="AZ35" s="133">
        <v>0</v>
      </c>
      <c r="BA35" s="133">
        <v>0</v>
      </c>
      <c r="BB35" s="133">
        <v>0</v>
      </c>
      <c r="BC35" s="138">
        <v>0</v>
      </c>
      <c r="BD35" s="140" t="s">
        <v>171</v>
      </c>
      <c r="BE35" s="136"/>
      <c r="BF35" s="135"/>
      <c r="BG35" s="135"/>
      <c r="BH35" s="135"/>
    </row>
    <row r="36" spans="1:60" ht="13.5" thickBot="1">
      <c r="A36" s="370"/>
      <c r="B36" s="26" t="s">
        <v>122</v>
      </c>
      <c r="C36" s="68" t="s">
        <v>121</v>
      </c>
      <c r="D36" s="88"/>
      <c r="E36" s="88"/>
      <c r="F36" s="88"/>
      <c r="G36" s="88"/>
      <c r="H36" s="88"/>
      <c r="I36" s="88"/>
      <c r="J36" s="88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107">
        <v>0</v>
      </c>
      <c r="V36" s="107">
        <v>0</v>
      </c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8"/>
      <c r="AH36" s="88"/>
      <c r="AI36" s="88"/>
      <c r="AJ36" s="88"/>
      <c r="AK36" s="87"/>
      <c r="AL36" s="88"/>
      <c r="AM36" s="88"/>
      <c r="AN36" s="88"/>
      <c r="AO36" s="88"/>
      <c r="AP36" s="88"/>
      <c r="AQ36" s="89"/>
      <c r="AR36" s="88"/>
      <c r="AS36" s="88"/>
      <c r="AT36" s="88"/>
      <c r="AU36" s="133">
        <v>0</v>
      </c>
      <c r="AV36" s="133">
        <v>0</v>
      </c>
      <c r="AW36" s="133">
        <v>0</v>
      </c>
      <c r="AX36" s="133">
        <v>0</v>
      </c>
      <c r="AY36" s="133">
        <v>0</v>
      </c>
      <c r="AZ36" s="133">
        <v>0</v>
      </c>
      <c r="BA36" s="133">
        <v>0</v>
      </c>
      <c r="BB36" s="133">
        <v>0</v>
      </c>
      <c r="BC36" s="138">
        <v>0</v>
      </c>
      <c r="BD36" s="140" t="s">
        <v>171</v>
      </c>
      <c r="BE36" s="136"/>
      <c r="BF36" s="135"/>
      <c r="BG36" s="135"/>
      <c r="BH36" s="135"/>
    </row>
    <row r="37" spans="1:60" ht="13.5" thickBot="1">
      <c r="A37" s="370"/>
      <c r="B37" s="82" t="s">
        <v>21</v>
      </c>
      <c r="C37" s="82" t="s">
        <v>22</v>
      </c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107">
        <v>0</v>
      </c>
      <c r="V37" s="107">
        <v>0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  <c r="AH37" s="6"/>
      <c r="AI37" s="6"/>
      <c r="AJ37" s="6"/>
      <c r="AK37" s="5"/>
      <c r="AL37" s="6"/>
      <c r="AM37" s="6"/>
      <c r="AN37" s="6"/>
      <c r="AO37" s="6"/>
      <c r="AP37" s="6" t="s">
        <v>168</v>
      </c>
      <c r="AQ37" s="6"/>
      <c r="AR37" s="6"/>
      <c r="AS37" s="6"/>
      <c r="AT37" s="6"/>
      <c r="AU37" s="133">
        <v>0</v>
      </c>
      <c r="AV37" s="133">
        <v>0</v>
      </c>
      <c r="AW37" s="133">
        <v>0</v>
      </c>
      <c r="AX37" s="133">
        <v>0</v>
      </c>
      <c r="AY37" s="133">
        <v>0</v>
      </c>
      <c r="AZ37" s="133">
        <v>0</v>
      </c>
      <c r="BA37" s="133">
        <v>0</v>
      </c>
      <c r="BB37" s="133">
        <v>0</v>
      </c>
      <c r="BC37" s="138">
        <v>0</v>
      </c>
      <c r="BD37" s="140" t="s">
        <v>171</v>
      </c>
      <c r="BE37" s="136"/>
      <c r="BF37" s="135"/>
      <c r="BG37" s="135"/>
      <c r="BH37" s="135"/>
    </row>
    <row r="38" spans="1:60" ht="12.75" customHeight="1">
      <c r="A38" s="370"/>
      <c r="B38" s="353" t="s">
        <v>172</v>
      </c>
      <c r="C38" s="354"/>
      <c r="D38" s="359">
        <v>0</v>
      </c>
      <c r="E38" s="359">
        <v>0</v>
      </c>
      <c r="F38" s="359">
        <v>0</v>
      </c>
      <c r="G38" s="359">
        <v>0</v>
      </c>
      <c r="H38" s="359">
        <v>0</v>
      </c>
      <c r="I38" s="359">
        <v>0</v>
      </c>
      <c r="J38" s="359">
        <v>0</v>
      </c>
      <c r="K38" s="359">
        <v>0</v>
      </c>
      <c r="L38" s="359">
        <v>0</v>
      </c>
      <c r="M38" s="359">
        <v>0</v>
      </c>
      <c r="N38" s="359">
        <v>0</v>
      </c>
      <c r="O38" s="359">
        <v>0</v>
      </c>
      <c r="P38" s="359">
        <v>0</v>
      </c>
      <c r="Q38" s="359">
        <v>0</v>
      </c>
      <c r="R38" s="359">
        <v>0</v>
      </c>
      <c r="S38" s="363">
        <v>4</v>
      </c>
      <c r="T38" s="363">
        <v>1</v>
      </c>
      <c r="U38" s="387">
        <v>0</v>
      </c>
      <c r="V38" s="385">
        <v>0</v>
      </c>
      <c r="W38" s="363">
        <v>0</v>
      </c>
      <c r="X38" s="363">
        <v>0</v>
      </c>
      <c r="Y38" s="363">
        <v>0</v>
      </c>
      <c r="Z38" s="363">
        <v>0</v>
      </c>
      <c r="AA38" s="363">
        <v>0</v>
      </c>
      <c r="AB38" s="363">
        <v>0</v>
      </c>
      <c r="AC38" s="363">
        <v>0</v>
      </c>
      <c r="AD38" s="363">
        <v>0</v>
      </c>
      <c r="AE38" s="363">
        <v>0</v>
      </c>
      <c r="AF38" s="363">
        <v>0</v>
      </c>
      <c r="AG38" s="363">
        <v>0</v>
      </c>
      <c r="AH38" s="363">
        <v>0</v>
      </c>
      <c r="AI38" s="363">
        <v>0</v>
      </c>
      <c r="AJ38" s="363">
        <v>0</v>
      </c>
      <c r="AK38" s="363">
        <v>0</v>
      </c>
      <c r="AL38" s="363">
        <v>0</v>
      </c>
      <c r="AM38" s="363">
        <v>0</v>
      </c>
      <c r="AN38" s="363">
        <v>0</v>
      </c>
      <c r="AO38" s="363">
        <v>0</v>
      </c>
      <c r="AP38" s="363">
        <v>0</v>
      </c>
      <c r="AQ38" s="359">
        <v>0</v>
      </c>
      <c r="AR38" s="359">
        <v>1</v>
      </c>
      <c r="AS38" s="359">
        <v>5</v>
      </c>
      <c r="AT38" s="359">
        <v>2</v>
      </c>
      <c r="AU38" s="387">
        <v>0</v>
      </c>
      <c r="AV38" s="385">
        <v>0</v>
      </c>
      <c r="AW38" s="385">
        <v>0</v>
      </c>
      <c r="AX38" s="385">
        <v>0</v>
      </c>
      <c r="AY38" s="385">
        <v>0</v>
      </c>
      <c r="AZ38" s="385">
        <v>0</v>
      </c>
      <c r="BA38" s="385">
        <v>0</v>
      </c>
      <c r="BB38" s="385">
        <v>0</v>
      </c>
      <c r="BC38" s="391">
        <v>0</v>
      </c>
      <c r="BD38" s="389" t="s">
        <v>250</v>
      </c>
      <c r="BE38" s="390"/>
      <c r="BF38" s="135"/>
      <c r="BG38" s="135"/>
      <c r="BH38" s="135"/>
    </row>
    <row r="39" spans="1:60" ht="13.5" thickBot="1">
      <c r="A39" s="370"/>
      <c r="B39" s="355"/>
      <c r="C39" s="356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4"/>
      <c r="T39" s="364"/>
      <c r="U39" s="388"/>
      <c r="V39" s="386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0"/>
      <c r="AR39" s="360"/>
      <c r="AS39" s="360"/>
      <c r="AT39" s="360"/>
      <c r="AU39" s="388"/>
      <c r="AV39" s="386"/>
      <c r="AW39" s="386"/>
      <c r="AX39" s="386"/>
      <c r="AY39" s="386"/>
      <c r="AZ39" s="386"/>
      <c r="BA39" s="386"/>
      <c r="BB39" s="386"/>
      <c r="BC39" s="392"/>
      <c r="BD39" s="389"/>
      <c r="BE39" s="390"/>
      <c r="BF39" s="135"/>
      <c r="BG39" s="135"/>
      <c r="BH39" s="135"/>
    </row>
    <row r="40" spans="56:60" ht="12.75">
      <c r="BD40" s="90"/>
      <c r="BE40" s="135"/>
      <c r="BF40" s="135"/>
      <c r="BG40" s="135"/>
      <c r="BH40" s="135"/>
    </row>
    <row r="41" spans="3:60" ht="12.75">
      <c r="C41" s="157" t="s">
        <v>190</v>
      </c>
      <c r="BD41" s="90"/>
      <c r="BE41" s="135"/>
      <c r="BF41" s="135"/>
      <c r="BG41" s="135"/>
      <c r="BH41" s="135"/>
    </row>
    <row r="42" spans="3:60" ht="12.75">
      <c r="C42" t="s">
        <v>191</v>
      </c>
      <c r="E42" t="s">
        <v>193</v>
      </c>
      <c r="R42" t="s">
        <v>192</v>
      </c>
      <c r="BD42" s="90"/>
      <c r="BE42" s="135"/>
      <c r="BF42" s="135"/>
      <c r="BG42" s="135"/>
      <c r="BH42" s="135"/>
    </row>
    <row r="43" spans="56:60" ht="12.75">
      <c r="BD43" s="90"/>
      <c r="BE43" s="135"/>
      <c r="BF43" s="135"/>
      <c r="BG43" s="135"/>
      <c r="BH43" s="135"/>
    </row>
    <row r="44" spans="56:60" ht="12.75">
      <c r="BD44" s="90"/>
      <c r="BE44" s="135"/>
      <c r="BF44" s="135"/>
      <c r="BG44" s="135"/>
      <c r="BH44" s="135"/>
    </row>
    <row r="45" spans="56:60" ht="12.75">
      <c r="BD45" s="90"/>
      <c r="BE45" s="135"/>
      <c r="BF45" s="135"/>
      <c r="BG45" s="135"/>
      <c r="BH45" s="135"/>
    </row>
    <row r="46" spans="56:60" ht="12.75">
      <c r="BD46" s="90"/>
      <c r="BE46" s="135"/>
      <c r="BF46" s="135"/>
      <c r="BG46" s="135"/>
      <c r="BH46" s="135"/>
    </row>
    <row r="47" spans="56:60" ht="12.75">
      <c r="BD47" s="90"/>
      <c r="BE47" s="135"/>
      <c r="BF47" s="135"/>
      <c r="BG47" s="135"/>
      <c r="BH47" s="135"/>
    </row>
    <row r="48" spans="56:60" ht="12.75">
      <c r="BD48" s="90"/>
      <c r="BE48" s="135"/>
      <c r="BF48" s="135"/>
      <c r="BG48" s="135"/>
      <c r="BH48" s="135"/>
    </row>
    <row r="49" spans="56:60" ht="12.75">
      <c r="BD49" s="90"/>
      <c r="BE49" s="135"/>
      <c r="BF49" s="135"/>
      <c r="BG49" s="135"/>
      <c r="BH49" s="135"/>
    </row>
    <row r="50" spans="56:60" ht="12.75">
      <c r="BD50" s="90"/>
      <c r="BE50" s="135"/>
      <c r="BF50" s="135"/>
      <c r="BG50" s="135"/>
      <c r="BH50" s="135"/>
    </row>
    <row r="51" spans="56:60" ht="12.75">
      <c r="BD51" s="90"/>
      <c r="BE51" s="135"/>
      <c r="BF51" s="135"/>
      <c r="BG51" s="135"/>
      <c r="BH51" s="135"/>
    </row>
    <row r="52" spans="56:60" ht="12.75">
      <c r="BD52" s="90"/>
      <c r="BE52" s="135"/>
      <c r="BF52" s="135"/>
      <c r="BG52" s="135"/>
      <c r="BH52" s="135"/>
    </row>
    <row r="53" spans="56:60" ht="12.75">
      <c r="BD53" s="90"/>
      <c r="BE53" s="135"/>
      <c r="BF53" s="135"/>
      <c r="BG53" s="135"/>
      <c r="BH53" s="135"/>
    </row>
    <row r="54" spans="56:60" ht="12.75">
      <c r="BD54" s="90"/>
      <c r="BE54" s="135"/>
      <c r="BF54" s="135"/>
      <c r="BG54" s="135"/>
      <c r="BH54" s="135"/>
    </row>
    <row r="55" spans="56:60" ht="12.75">
      <c r="BD55" s="90"/>
      <c r="BE55" s="135"/>
      <c r="BF55" s="135"/>
      <c r="BG55" s="135"/>
      <c r="BH55" s="135"/>
    </row>
    <row r="56" spans="56:60" ht="12.75">
      <c r="BD56" s="90"/>
      <c r="BE56" s="135"/>
      <c r="BF56" s="135"/>
      <c r="BG56" s="135"/>
      <c r="BH56" s="135"/>
    </row>
    <row r="57" ht="12.75">
      <c r="BD57" s="90"/>
    </row>
    <row r="58" ht="12.75">
      <c r="BD58" s="90"/>
    </row>
    <row r="59" ht="12.75">
      <c r="BD59" s="90"/>
    </row>
    <row r="60" ht="12.75">
      <c r="BD60" s="90"/>
    </row>
    <row r="61" ht="12.75">
      <c r="BD61" s="90"/>
    </row>
    <row r="62" ht="12.75">
      <c r="BD62" s="90"/>
    </row>
    <row r="63" ht="12.75">
      <c r="BD63" s="90"/>
    </row>
    <row r="64" ht="12.75">
      <c r="BD64" s="90"/>
    </row>
    <row r="65" ht="12.75">
      <c r="BD65" s="90"/>
    </row>
    <row r="66" ht="12.75">
      <c r="BD66" s="90"/>
    </row>
    <row r="67" ht="12.75">
      <c r="BD67" s="90"/>
    </row>
    <row r="68" ht="12.75">
      <c r="BD68" s="90"/>
    </row>
    <row r="69" ht="12.75">
      <c r="BD69" s="90"/>
    </row>
    <row r="70" ht="12.75">
      <c r="BD70" s="90"/>
    </row>
    <row r="71" ht="12.75">
      <c r="BD71" s="90"/>
    </row>
    <row r="72" ht="12.75">
      <c r="BD72" s="90"/>
    </row>
    <row r="73" ht="12.75">
      <c r="BD73" s="90"/>
    </row>
    <row r="74" ht="12.75">
      <c r="BD74" s="90"/>
    </row>
    <row r="75" ht="12.75">
      <c r="BD75" s="90"/>
    </row>
    <row r="76" ht="12.75">
      <c r="BD76" s="90"/>
    </row>
  </sheetData>
  <sheetProtection/>
  <mergeCells count="68">
    <mergeCell ref="AX38:AX39"/>
    <mergeCell ref="AY38:AY39"/>
    <mergeCell ref="BD38:BD39"/>
    <mergeCell ref="AR38:AR39"/>
    <mergeCell ref="AW38:AW39"/>
    <mergeCell ref="BE38:BE39"/>
    <mergeCell ref="AZ38:AZ39"/>
    <mergeCell ref="BA38:BA39"/>
    <mergeCell ref="BB38:BB39"/>
    <mergeCell ref="BC38:BC39"/>
    <mergeCell ref="AK38:AK39"/>
    <mergeCell ref="AH38:AH39"/>
    <mergeCell ref="AS38:AS39"/>
    <mergeCell ref="AT38:AT39"/>
    <mergeCell ref="AU38:AU39"/>
    <mergeCell ref="AV38:AV39"/>
    <mergeCell ref="AM38:AM39"/>
    <mergeCell ref="AQ38:AQ39"/>
    <mergeCell ref="AP38:AP39"/>
    <mergeCell ref="AC38:AC39"/>
    <mergeCell ref="Y38:Y39"/>
    <mergeCell ref="AN38:AN39"/>
    <mergeCell ref="AO38:AO39"/>
    <mergeCell ref="AD38:AD39"/>
    <mergeCell ref="Z38:Z39"/>
    <mergeCell ref="AA38:AA39"/>
    <mergeCell ref="AB38:AB39"/>
    <mergeCell ref="AF38:AF39"/>
    <mergeCell ref="AJ38:AJ39"/>
    <mergeCell ref="W38:W39"/>
    <mergeCell ref="P38:P39"/>
    <mergeCell ref="M38:M39"/>
    <mergeCell ref="Q38:Q39"/>
    <mergeCell ref="AI38:AI39"/>
    <mergeCell ref="U38:U39"/>
    <mergeCell ref="R38:R39"/>
    <mergeCell ref="AE38:AE39"/>
    <mergeCell ref="S38:S39"/>
    <mergeCell ref="AG38:AG39"/>
    <mergeCell ref="J38:J39"/>
    <mergeCell ref="L38:L39"/>
    <mergeCell ref="K38:K39"/>
    <mergeCell ref="AV1:AY1"/>
    <mergeCell ref="A4:BC4"/>
    <mergeCell ref="D2:BC2"/>
    <mergeCell ref="A1:A3"/>
    <mergeCell ref="B1:B3"/>
    <mergeCell ref="X38:X39"/>
    <mergeCell ref="V38:V39"/>
    <mergeCell ref="T38:T39"/>
    <mergeCell ref="E38:E39"/>
    <mergeCell ref="C1:C3"/>
    <mergeCell ref="AZ1:BC1"/>
    <mergeCell ref="A5:A39"/>
    <mergeCell ref="AL38:AL39"/>
    <mergeCell ref="U1:V1"/>
    <mergeCell ref="N38:N39"/>
    <mergeCell ref="O38:O39"/>
    <mergeCell ref="C6:C7"/>
    <mergeCell ref="B6:B7"/>
    <mergeCell ref="B38:C39"/>
    <mergeCell ref="B22:B23"/>
    <mergeCell ref="H38:H39"/>
    <mergeCell ref="I38:I39"/>
    <mergeCell ref="G38:G39"/>
    <mergeCell ref="C22:C23"/>
    <mergeCell ref="D38:D39"/>
    <mergeCell ref="F38:F39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22">
      <selection activeCell="M32" sqref="M32"/>
    </sheetView>
  </sheetViews>
  <sheetFormatPr defaultColWidth="9.00390625" defaultRowHeight="12.75"/>
  <cols>
    <col min="1" max="1" width="6.25390625" style="0" customWidth="1"/>
    <col min="2" max="2" width="10.125" style="0" customWidth="1"/>
    <col min="3" max="3" width="33.875" style="0" customWidth="1"/>
    <col min="4" max="5" width="3.00390625" style="0" customWidth="1"/>
    <col min="6" max="6" width="3.375" style="0" customWidth="1"/>
    <col min="7" max="23" width="3.25390625" style="0" bestFit="1" customWidth="1"/>
    <col min="24" max="24" width="7.00390625" style="0" customWidth="1"/>
    <col min="25" max="27" width="3.25390625" style="0" bestFit="1" customWidth="1"/>
    <col min="28" max="28" width="7.00390625" style="0" customWidth="1"/>
  </cols>
  <sheetData>
    <row r="1" spans="1:28" ht="87" customHeight="1" thickTop="1">
      <c r="A1" s="393" t="s">
        <v>0</v>
      </c>
      <c r="B1" s="393" t="s">
        <v>1</v>
      </c>
      <c r="C1" s="393" t="s">
        <v>2</v>
      </c>
      <c r="D1" s="109">
        <v>40788</v>
      </c>
      <c r="E1" s="109">
        <v>40795</v>
      </c>
      <c r="F1" s="49" t="s">
        <v>130</v>
      </c>
      <c r="G1" s="109">
        <v>40809</v>
      </c>
      <c r="H1" s="110">
        <v>40816</v>
      </c>
      <c r="I1" s="111">
        <v>40823</v>
      </c>
      <c r="J1" s="111">
        <v>40830</v>
      </c>
      <c r="K1" s="130">
        <v>40837</v>
      </c>
      <c r="L1" s="112" t="s">
        <v>131</v>
      </c>
      <c r="M1" s="131">
        <v>40851</v>
      </c>
      <c r="N1" s="132">
        <v>40858</v>
      </c>
      <c r="O1" s="114">
        <v>40865</v>
      </c>
      <c r="P1" s="115" t="s">
        <v>132</v>
      </c>
      <c r="Q1" s="116">
        <v>40879</v>
      </c>
      <c r="R1" s="113">
        <v>40886</v>
      </c>
      <c r="S1" s="114">
        <v>40893</v>
      </c>
      <c r="T1" s="115" t="s">
        <v>133</v>
      </c>
      <c r="U1" s="398" t="s">
        <v>134</v>
      </c>
      <c r="V1" s="399"/>
      <c r="W1" s="113">
        <v>40551</v>
      </c>
      <c r="X1" s="114">
        <v>40556</v>
      </c>
      <c r="Y1" s="115" t="s">
        <v>135</v>
      </c>
      <c r="Z1" s="117"/>
      <c r="AA1" s="118"/>
      <c r="AB1" s="128" t="s">
        <v>187</v>
      </c>
    </row>
    <row r="2" spans="1:28" ht="18.75" customHeight="1">
      <c r="A2" s="394"/>
      <c r="B2" s="394"/>
      <c r="C2" s="395"/>
      <c r="D2" s="375" t="s">
        <v>186</v>
      </c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279"/>
      <c r="AB2" s="121"/>
    </row>
    <row r="3" spans="1:28" ht="15" thickBot="1">
      <c r="A3" s="3"/>
      <c r="B3" s="3"/>
      <c r="C3" s="3"/>
      <c r="D3" s="3">
        <v>35</v>
      </c>
      <c r="E3" s="3">
        <v>36</v>
      </c>
      <c r="F3" s="3">
        <v>37</v>
      </c>
      <c r="G3" s="3">
        <v>38</v>
      </c>
      <c r="H3" s="3">
        <v>39</v>
      </c>
      <c r="I3" s="3">
        <v>40</v>
      </c>
      <c r="J3" s="3">
        <v>41</v>
      </c>
      <c r="K3" s="3">
        <v>42</v>
      </c>
      <c r="L3" s="3">
        <v>43</v>
      </c>
      <c r="M3" s="3">
        <v>44</v>
      </c>
      <c r="N3" s="3">
        <v>45</v>
      </c>
      <c r="O3" s="3">
        <v>46</v>
      </c>
      <c r="P3" s="3">
        <v>47</v>
      </c>
      <c r="Q3" s="3">
        <v>48</v>
      </c>
      <c r="R3" s="3">
        <v>49</v>
      </c>
      <c r="S3" s="3">
        <v>50</v>
      </c>
      <c r="T3" s="3">
        <v>51</v>
      </c>
      <c r="U3" s="3">
        <v>52</v>
      </c>
      <c r="V3" s="4">
        <v>1</v>
      </c>
      <c r="W3" s="4">
        <v>2</v>
      </c>
      <c r="X3" s="4">
        <v>3</v>
      </c>
      <c r="Y3" s="4">
        <v>4</v>
      </c>
      <c r="Z3" s="4">
        <v>5</v>
      </c>
      <c r="AA3" s="119">
        <v>6</v>
      </c>
      <c r="AB3" s="121"/>
    </row>
    <row r="4" spans="1:28" ht="13.5" thickBot="1">
      <c r="A4" s="400" t="s">
        <v>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123"/>
    </row>
    <row r="5" spans="1:28" ht="14.25">
      <c r="A5" s="129"/>
      <c r="B5" s="95"/>
      <c r="C5" s="95"/>
      <c r="D5" s="95">
        <v>1</v>
      </c>
      <c r="E5" s="95">
        <v>2</v>
      </c>
      <c r="F5" s="95">
        <v>3</v>
      </c>
      <c r="G5" s="95">
        <v>4</v>
      </c>
      <c r="H5" s="95">
        <v>5</v>
      </c>
      <c r="I5" s="95">
        <v>6</v>
      </c>
      <c r="J5" s="95">
        <v>7</v>
      </c>
      <c r="K5" s="95">
        <v>8</v>
      </c>
      <c r="L5" s="95">
        <v>9</v>
      </c>
      <c r="M5" s="95">
        <v>10</v>
      </c>
      <c r="N5" s="95">
        <v>11</v>
      </c>
      <c r="O5" s="95">
        <v>12</v>
      </c>
      <c r="P5" s="95">
        <v>13</v>
      </c>
      <c r="Q5" s="95">
        <v>14</v>
      </c>
      <c r="R5" s="95">
        <v>15</v>
      </c>
      <c r="S5" s="95">
        <v>16</v>
      </c>
      <c r="T5" s="95">
        <v>17</v>
      </c>
      <c r="U5" s="124">
        <v>18</v>
      </c>
      <c r="V5" s="124">
        <v>19</v>
      </c>
      <c r="W5" s="95">
        <v>20</v>
      </c>
      <c r="X5" s="95">
        <v>21</v>
      </c>
      <c r="Y5" s="95">
        <v>22</v>
      </c>
      <c r="Z5" s="95">
        <v>23</v>
      </c>
      <c r="AA5" s="95">
        <v>24</v>
      </c>
      <c r="AB5" s="121"/>
    </row>
    <row r="6" spans="1:28" ht="25.5">
      <c r="A6" s="402" t="s">
        <v>119</v>
      </c>
      <c r="B6" s="262" t="s">
        <v>14</v>
      </c>
      <c r="C6" s="397" t="s">
        <v>145</v>
      </c>
      <c r="D6" s="16"/>
      <c r="E6" s="16"/>
      <c r="F6" s="16"/>
      <c r="G6" s="16"/>
      <c r="H6" s="16"/>
      <c r="I6" s="16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34">
        <v>0</v>
      </c>
      <c r="V6" s="34">
        <v>0</v>
      </c>
      <c r="W6" s="15" t="s">
        <v>256</v>
      </c>
      <c r="X6" s="15" t="s">
        <v>219</v>
      </c>
      <c r="Y6" s="15"/>
      <c r="Z6" s="15"/>
      <c r="AA6" s="15"/>
      <c r="AB6" s="158" t="s">
        <v>251</v>
      </c>
    </row>
    <row r="7" spans="1:28" ht="12.75">
      <c r="A7" s="402"/>
      <c r="B7" s="262"/>
      <c r="C7" s="397"/>
      <c r="D7" s="16"/>
      <c r="E7" s="16"/>
      <c r="F7" s="16"/>
      <c r="G7" s="16"/>
      <c r="H7" s="16"/>
      <c r="I7" s="16"/>
      <c r="J7" s="16"/>
      <c r="K7" s="15"/>
      <c r="L7" s="15"/>
      <c r="M7" s="15"/>
      <c r="N7" s="15"/>
      <c r="O7" s="15"/>
      <c r="P7" s="15"/>
      <c r="Q7" s="15"/>
      <c r="R7" s="15"/>
      <c r="S7" s="15"/>
      <c r="T7" s="15"/>
      <c r="U7" s="34">
        <v>0</v>
      </c>
      <c r="V7" s="34">
        <v>0</v>
      </c>
      <c r="W7" s="15"/>
      <c r="X7" s="15"/>
      <c r="Y7" s="15"/>
      <c r="Z7" s="15"/>
      <c r="AA7" s="15"/>
      <c r="AB7" s="158"/>
    </row>
    <row r="8" spans="1:28" ht="12.75">
      <c r="A8" s="402"/>
      <c r="B8" s="13" t="s">
        <v>184</v>
      </c>
      <c r="C8" s="80" t="s">
        <v>43</v>
      </c>
      <c r="D8" s="12"/>
      <c r="E8" s="12"/>
      <c r="F8" s="12"/>
      <c r="G8" s="12"/>
      <c r="H8" s="12"/>
      <c r="I8" s="12"/>
      <c r="J8" s="12"/>
      <c r="K8" s="13"/>
      <c r="L8" s="13"/>
      <c r="M8" s="13" t="s">
        <v>168</v>
      </c>
      <c r="N8" s="13"/>
      <c r="O8" s="13"/>
      <c r="P8" s="13"/>
      <c r="Q8" s="13"/>
      <c r="R8" s="13"/>
      <c r="S8" s="13"/>
      <c r="T8" s="13"/>
      <c r="U8" s="34">
        <v>0</v>
      </c>
      <c r="V8" s="34">
        <v>0</v>
      </c>
      <c r="W8" s="13"/>
      <c r="X8" s="13"/>
      <c r="Y8" s="13"/>
      <c r="Z8" s="13"/>
      <c r="AA8" s="13"/>
      <c r="AB8" s="122" t="s">
        <v>170</v>
      </c>
    </row>
    <row r="9" spans="1:28" ht="24.75" customHeight="1">
      <c r="A9" s="402"/>
      <c r="B9" s="13" t="s">
        <v>188</v>
      </c>
      <c r="C9" s="80" t="s">
        <v>45</v>
      </c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  <c r="O9" s="13"/>
      <c r="P9" s="13" t="s">
        <v>168</v>
      </c>
      <c r="Q9" s="13"/>
      <c r="R9" s="13"/>
      <c r="S9" s="13"/>
      <c r="T9" s="13"/>
      <c r="U9" s="34">
        <v>0</v>
      </c>
      <c r="V9" s="34">
        <v>0</v>
      </c>
      <c r="W9" s="13"/>
      <c r="X9" s="13"/>
      <c r="Y9" s="13"/>
      <c r="Z9" s="13"/>
      <c r="AA9" s="13"/>
      <c r="AB9" s="122" t="s">
        <v>170</v>
      </c>
    </row>
    <row r="10" spans="1:28" ht="18.75" customHeight="1">
      <c r="A10" s="402"/>
      <c r="B10" s="13" t="s">
        <v>189</v>
      </c>
      <c r="C10" s="86" t="s">
        <v>183</v>
      </c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 t="s">
        <v>175</v>
      </c>
      <c r="P10" s="13"/>
      <c r="Q10" s="13"/>
      <c r="R10" s="13"/>
      <c r="S10" s="13"/>
      <c r="T10" s="13"/>
      <c r="U10" s="34">
        <v>0</v>
      </c>
      <c r="V10" s="34">
        <v>0</v>
      </c>
      <c r="W10" s="13"/>
      <c r="X10" s="13"/>
      <c r="Y10" s="13"/>
      <c r="Z10" s="13"/>
      <c r="AA10" s="13"/>
      <c r="AB10" s="122" t="s">
        <v>176</v>
      </c>
    </row>
    <row r="11" spans="1:28" ht="12.75">
      <c r="A11" s="402"/>
      <c r="B11" s="31" t="s">
        <v>17</v>
      </c>
      <c r="C11" s="17" t="s">
        <v>174</v>
      </c>
      <c r="D11" s="16"/>
      <c r="E11" s="16"/>
      <c r="F11" s="16"/>
      <c r="G11" s="16"/>
      <c r="H11" s="16"/>
      <c r="I11" s="16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34">
        <v>0</v>
      </c>
      <c r="V11" s="34">
        <v>0</v>
      </c>
      <c r="W11" s="15"/>
      <c r="X11" s="15"/>
      <c r="Y11" s="15"/>
      <c r="Z11" s="15"/>
      <c r="AA11" s="15"/>
      <c r="AB11" s="158"/>
    </row>
    <row r="12" spans="1:28" ht="12.75">
      <c r="A12" s="402"/>
      <c r="B12" s="335" t="s">
        <v>25</v>
      </c>
      <c r="C12" s="397" t="s">
        <v>20</v>
      </c>
      <c r="D12" s="16"/>
      <c r="E12" s="16"/>
      <c r="F12" s="16"/>
      <c r="G12" s="16"/>
      <c r="H12" s="16"/>
      <c r="I12" s="16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34">
        <v>0</v>
      </c>
      <c r="V12" s="34">
        <v>0</v>
      </c>
      <c r="W12" s="15"/>
      <c r="X12" s="15"/>
      <c r="Y12" s="15"/>
      <c r="Z12" s="15"/>
      <c r="AA12" s="15"/>
      <c r="AB12" s="158" t="s">
        <v>257</v>
      </c>
    </row>
    <row r="13" spans="1:28" ht="12.75">
      <c r="A13" s="402"/>
      <c r="B13" s="335"/>
      <c r="C13" s="397"/>
      <c r="D13" s="16"/>
      <c r="E13" s="16"/>
      <c r="F13" s="16"/>
      <c r="G13" s="16"/>
      <c r="H13" s="16"/>
      <c r="I13" s="16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34">
        <v>0</v>
      </c>
      <c r="V13" s="34">
        <v>0</v>
      </c>
      <c r="W13" s="15"/>
      <c r="X13" s="15"/>
      <c r="Y13" s="15"/>
      <c r="Z13" s="15"/>
      <c r="AA13" s="15"/>
      <c r="AB13" s="158"/>
    </row>
    <row r="14" spans="1:28" ht="57" customHeight="1">
      <c r="A14" s="402"/>
      <c r="B14" s="31" t="s">
        <v>51</v>
      </c>
      <c r="C14" s="127" t="s">
        <v>147</v>
      </c>
      <c r="D14" s="16"/>
      <c r="E14" s="16"/>
      <c r="F14" s="16"/>
      <c r="G14" s="16"/>
      <c r="H14" s="16"/>
      <c r="I14" s="16"/>
      <c r="J14" s="1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34">
        <v>0</v>
      </c>
      <c r="V14" s="34">
        <v>0</v>
      </c>
      <c r="W14" s="15" t="s">
        <v>167</v>
      </c>
      <c r="X14" s="15"/>
      <c r="Y14" s="15"/>
      <c r="Z14" s="15"/>
      <c r="AA14" s="15"/>
      <c r="AB14" s="158" t="s">
        <v>252</v>
      </c>
    </row>
    <row r="15" spans="1:28" ht="25.5" customHeight="1">
      <c r="A15" s="402"/>
      <c r="B15" s="125" t="s">
        <v>148</v>
      </c>
      <c r="C15" s="68" t="s">
        <v>149</v>
      </c>
      <c r="D15" s="25"/>
      <c r="E15" s="25"/>
      <c r="F15" s="25"/>
      <c r="G15" s="25"/>
      <c r="H15" s="25"/>
      <c r="I15" s="25"/>
      <c r="J15" s="25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34">
        <v>0</v>
      </c>
      <c r="V15" s="34">
        <v>0</v>
      </c>
      <c r="W15" s="24" t="s">
        <v>167</v>
      </c>
      <c r="X15" s="24"/>
      <c r="Y15" s="24"/>
      <c r="Z15" s="24"/>
      <c r="AA15" s="24"/>
      <c r="AB15" s="122" t="s">
        <v>169</v>
      </c>
    </row>
    <row r="16" spans="1:28" ht="12.75">
      <c r="A16" s="402"/>
      <c r="B16" s="125" t="s">
        <v>120</v>
      </c>
      <c r="C16" s="68" t="s">
        <v>121</v>
      </c>
      <c r="D16" s="25"/>
      <c r="E16" s="25"/>
      <c r="F16" s="25"/>
      <c r="G16" s="25"/>
      <c r="H16" s="25"/>
      <c r="I16" s="25"/>
      <c r="J16" s="25"/>
      <c r="K16" s="24"/>
      <c r="L16" s="24"/>
      <c r="M16" s="24"/>
      <c r="N16" s="24"/>
      <c r="O16" s="24"/>
      <c r="P16" s="24"/>
      <c r="Q16" s="24"/>
      <c r="R16" s="121"/>
      <c r="S16" s="24"/>
      <c r="T16" s="24"/>
      <c r="U16" s="34">
        <v>0</v>
      </c>
      <c r="V16" s="34">
        <v>0</v>
      </c>
      <c r="W16" s="24"/>
      <c r="X16" s="24"/>
      <c r="Y16" s="24"/>
      <c r="Z16" s="24"/>
      <c r="AA16" s="24"/>
      <c r="AB16" s="122" t="s">
        <v>171</v>
      </c>
    </row>
    <row r="17" spans="1:28" ht="61.5" customHeight="1">
      <c r="A17" s="402"/>
      <c r="B17" s="125" t="s">
        <v>151</v>
      </c>
      <c r="C17" s="68" t="s">
        <v>156</v>
      </c>
      <c r="D17" s="25"/>
      <c r="E17" s="25"/>
      <c r="F17" s="25"/>
      <c r="G17" s="25"/>
      <c r="H17" s="25"/>
      <c r="I17" s="25"/>
      <c r="J17" s="25"/>
      <c r="K17" s="24"/>
      <c r="L17" s="24"/>
      <c r="M17" s="24"/>
      <c r="N17" s="24"/>
      <c r="O17" s="24"/>
      <c r="P17" s="24"/>
      <c r="Q17" s="24"/>
      <c r="R17" s="24"/>
      <c r="S17" s="24" t="s">
        <v>167</v>
      </c>
      <c r="T17" s="24"/>
      <c r="U17" s="34">
        <v>0</v>
      </c>
      <c r="V17" s="34">
        <v>0</v>
      </c>
      <c r="W17" s="24"/>
      <c r="X17" s="24"/>
      <c r="Y17" s="24"/>
      <c r="Z17" s="24"/>
      <c r="AA17" s="24"/>
      <c r="AB17" s="122" t="s">
        <v>255</v>
      </c>
    </row>
    <row r="18" spans="1:28" ht="12.75">
      <c r="A18" s="402"/>
      <c r="B18" s="125" t="s">
        <v>153</v>
      </c>
      <c r="C18" s="68" t="s">
        <v>110</v>
      </c>
      <c r="D18" s="25"/>
      <c r="E18" s="25"/>
      <c r="F18" s="25"/>
      <c r="G18" s="25"/>
      <c r="H18" s="25"/>
      <c r="I18" s="25" t="s">
        <v>175</v>
      </c>
      <c r="J18" s="25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34">
        <v>0</v>
      </c>
      <c r="V18" s="34">
        <v>0</v>
      </c>
      <c r="W18" s="24"/>
      <c r="X18" s="24"/>
      <c r="Y18" s="24"/>
      <c r="Z18" s="24"/>
      <c r="AA18" s="24"/>
      <c r="AB18" s="122" t="s">
        <v>176</v>
      </c>
    </row>
    <row r="19" spans="1:28" ht="12.75">
      <c r="A19" s="402"/>
      <c r="B19" s="125" t="s">
        <v>122</v>
      </c>
      <c r="C19" s="68" t="s">
        <v>121</v>
      </c>
      <c r="D19" s="25"/>
      <c r="E19" s="25"/>
      <c r="F19" s="25"/>
      <c r="G19" s="25"/>
      <c r="H19" s="25"/>
      <c r="I19" s="25"/>
      <c r="J19" s="25"/>
      <c r="K19" s="24"/>
      <c r="L19" s="24"/>
      <c r="M19" s="24"/>
      <c r="N19" s="24"/>
      <c r="O19" s="24"/>
      <c r="P19" s="24"/>
      <c r="Q19" s="24"/>
      <c r="R19" s="24" t="s">
        <v>168</v>
      </c>
      <c r="S19" s="121"/>
      <c r="T19" s="24"/>
      <c r="U19" s="34">
        <v>0</v>
      </c>
      <c r="V19" s="34">
        <v>0</v>
      </c>
      <c r="W19" s="24"/>
      <c r="X19" s="24"/>
      <c r="Y19" s="24"/>
      <c r="Z19" s="24"/>
      <c r="AA19" s="24"/>
      <c r="AB19" s="122" t="s">
        <v>170</v>
      </c>
    </row>
    <row r="20" spans="1:28" ht="51.75" customHeight="1">
      <c r="A20" s="402"/>
      <c r="B20" s="125" t="s">
        <v>157</v>
      </c>
      <c r="C20" s="126" t="s">
        <v>159</v>
      </c>
      <c r="D20" s="25"/>
      <c r="E20" s="25"/>
      <c r="F20" s="25"/>
      <c r="G20" s="25"/>
      <c r="H20" s="25"/>
      <c r="I20" s="25"/>
      <c r="J20" s="25"/>
      <c r="K20" s="24"/>
      <c r="L20" s="121"/>
      <c r="M20" s="24"/>
      <c r="N20" s="24"/>
      <c r="O20" s="24"/>
      <c r="P20" s="24"/>
      <c r="Q20" s="24"/>
      <c r="R20" s="24"/>
      <c r="S20" s="24"/>
      <c r="T20" s="24" t="s">
        <v>167</v>
      </c>
      <c r="U20" s="34">
        <v>0</v>
      </c>
      <c r="V20" s="34">
        <v>0</v>
      </c>
      <c r="W20" s="24"/>
      <c r="X20" s="24"/>
      <c r="Y20" s="24"/>
      <c r="Z20" s="24"/>
      <c r="AA20" s="24"/>
      <c r="AB20" s="122" t="s">
        <v>253</v>
      </c>
    </row>
    <row r="21" spans="1:28" ht="42.75" customHeight="1">
      <c r="A21" s="402"/>
      <c r="B21" s="125" t="s">
        <v>154</v>
      </c>
      <c r="C21" s="126" t="s">
        <v>160</v>
      </c>
      <c r="D21" s="25"/>
      <c r="E21" s="25"/>
      <c r="F21" s="25"/>
      <c r="G21" s="25"/>
      <c r="H21" s="25"/>
      <c r="I21" s="25"/>
      <c r="J21" s="25"/>
      <c r="K21" s="24"/>
      <c r="L21" s="24" t="s">
        <v>175</v>
      </c>
      <c r="M21" s="24"/>
      <c r="N21" s="24"/>
      <c r="O21" s="24"/>
      <c r="P21" s="24"/>
      <c r="Q21" s="24"/>
      <c r="R21" s="24"/>
      <c r="S21" s="24"/>
      <c r="T21" s="24"/>
      <c r="U21" s="34">
        <v>0</v>
      </c>
      <c r="V21" s="34">
        <v>0</v>
      </c>
      <c r="W21" s="24"/>
      <c r="X21" s="24"/>
      <c r="Y21" s="24"/>
      <c r="Z21" s="24"/>
      <c r="AA21" s="24"/>
      <c r="AB21" s="122" t="s">
        <v>176</v>
      </c>
    </row>
    <row r="22" spans="1:28" ht="12.75">
      <c r="A22" s="402"/>
      <c r="B22" s="125" t="s">
        <v>161</v>
      </c>
      <c r="C22" s="68" t="s">
        <v>110</v>
      </c>
      <c r="D22" s="25"/>
      <c r="E22" s="25"/>
      <c r="F22" s="25"/>
      <c r="G22" s="25"/>
      <c r="H22" s="25"/>
      <c r="I22" s="25"/>
      <c r="J22" s="25"/>
      <c r="K22" s="24"/>
      <c r="L22" s="24"/>
      <c r="M22" s="24"/>
      <c r="N22" s="24"/>
      <c r="O22" s="24" t="s">
        <v>175</v>
      </c>
      <c r="P22" s="24"/>
      <c r="Q22" s="24"/>
      <c r="R22" s="24"/>
      <c r="S22" s="24"/>
      <c r="T22" s="24"/>
      <c r="U22" s="34">
        <v>0</v>
      </c>
      <c r="V22" s="34">
        <v>0</v>
      </c>
      <c r="W22" s="24"/>
      <c r="X22" s="24"/>
      <c r="Y22" s="24"/>
      <c r="Z22" s="24"/>
      <c r="AA22" s="24"/>
      <c r="AB22" s="122" t="s">
        <v>176</v>
      </c>
    </row>
    <row r="23" spans="1:28" ht="13.5" customHeight="1">
      <c r="A23" s="402"/>
      <c r="B23" s="125" t="s">
        <v>123</v>
      </c>
      <c r="C23" s="121" t="s">
        <v>121</v>
      </c>
      <c r="D23" s="25"/>
      <c r="E23" s="25"/>
      <c r="F23" s="25"/>
      <c r="G23" s="25"/>
      <c r="H23" s="25"/>
      <c r="I23" s="25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121"/>
      <c r="U23" s="34">
        <v>0</v>
      </c>
      <c r="V23" s="34">
        <v>0</v>
      </c>
      <c r="W23" s="24"/>
      <c r="X23" s="24"/>
      <c r="Y23" s="24"/>
      <c r="Z23" s="24"/>
      <c r="AA23" s="24"/>
      <c r="AB23" s="122" t="s">
        <v>171</v>
      </c>
    </row>
    <row r="24" spans="1:28" ht="51.75" customHeight="1">
      <c r="A24" s="402"/>
      <c r="B24" s="125" t="s">
        <v>162</v>
      </c>
      <c r="C24" s="126" t="s">
        <v>163</v>
      </c>
      <c r="D24" s="25"/>
      <c r="E24" s="25"/>
      <c r="F24" s="25"/>
      <c r="G24" s="25"/>
      <c r="H24" s="25"/>
      <c r="I24" s="25"/>
      <c r="J24" s="25"/>
      <c r="K24" s="24"/>
      <c r="L24" s="24"/>
      <c r="M24" s="24"/>
      <c r="N24" s="24"/>
      <c r="O24" s="24"/>
      <c r="P24" s="24"/>
      <c r="Q24" s="24"/>
      <c r="R24" s="24"/>
      <c r="S24" s="24"/>
      <c r="T24" s="24" t="s">
        <v>167</v>
      </c>
      <c r="U24" s="34">
        <v>0</v>
      </c>
      <c r="V24" s="34">
        <v>0</v>
      </c>
      <c r="W24" s="24"/>
      <c r="X24" s="24"/>
      <c r="Y24" s="24"/>
      <c r="Z24" s="24"/>
      <c r="AA24" s="24"/>
      <c r="AB24" s="122" t="s">
        <v>253</v>
      </c>
    </row>
    <row r="25" spans="1:28" ht="41.25" customHeight="1">
      <c r="A25" s="402"/>
      <c r="B25" s="125" t="s">
        <v>155</v>
      </c>
      <c r="C25" s="126" t="s">
        <v>164</v>
      </c>
      <c r="D25" s="25"/>
      <c r="E25" s="25"/>
      <c r="F25" s="25"/>
      <c r="G25" s="25"/>
      <c r="H25" s="25"/>
      <c r="I25" s="25"/>
      <c r="J25" s="25"/>
      <c r="K25" s="24"/>
      <c r="L25" s="24"/>
      <c r="M25" s="24"/>
      <c r="N25" s="24"/>
      <c r="O25" s="24"/>
      <c r="P25" s="24" t="s">
        <v>175</v>
      </c>
      <c r="Q25" s="24"/>
      <c r="R25" s="24"/>
      <c r="S25" s="24"/>
      <c r="T25" s="24"/>
      <c r="U25" s="34">
        <v>0</v>
      </c>
      <c r="V25" s="34">
        <v>0</v>
      </c>
      <c r="W25" s="24"/>
      <c r="X25" s="24"/>
      <c r="Y25" s="24"/>
      <c r="Z25" s="24"/>
      <c r="AA25" s="24"/>
      <c r="AB25" s="122" t="s">
        <v>176</v>
      </c>
    </row>
    <row r="26" spans="1:28" ht="12.75">
      <c r="A26" s="402"/>
      <c r="B26" s="125" t="s">
        <v>165</v>
      </c>
      <c r="C26" s="68" t="s">
        <v>110</v>
      </c>
      <c r="D26" s="25"/>
      <c r="E26" s="25"/>
      <c r="F26" s="25"/>
      <c r="G26" s="25"/>
      <c r="H26" s="25"/>
      <c r="I26" s="25"/>
      <c r="J26" s="25"/>
      <c r="K26" s="24"/>
      <c r="L26" s="24"/>
      <c r="M26" s="24"/>
      <c r="N26" s="24"/>
      <c r="O26" s="24"/>
      <c r="P26" s="24"/>
      <c r="Q26" s="24" t="s">
        <v>175</v>
      </c>
      <c r="R26" s="24"/>
      <c r="S26" s="24"/>
      <c r="T26" s="24"/>
      <c r="U26" s="34">
        <v>0</v>
      </c>
      <c r="V26" s="34">
        <v>0</v>
      </c>
      <c r="W26" s="24"/>
      <c r="X26" s="24"/>
      <c r="Y26" s="24"/>
      <c r="Z26" s="24"/>
      <c r="AA26" s="24"/>
      <c r="AB26" s="122" t="s">
        <v>176</v>
      </c>
    </row>
    <row r="27" spans="1:28" ht="12.75">
      <c r="A27" s="402"/>
      <c r="B27" s="125" t="s">
        <v>166</v>
      </c>
      <c r="C27" s="68" t="s">
        <v>121</v>
      </c>
      <c r="D27" s="25"/>
      <c r="E27" s="25"/>
      <c r="F27" s="25"/>
      <c r="G27" s="25"/>
      <c r="H27" s="25"/>
      <c r="I27" s="25"/>
      <c r="J27" s="25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34">
        <v>0</v>
      </c>
      <c r="V27" s="34">
        <v>0</v>
      </c>
      <c r="W27" s="24"/>
      <c r="X27" s="24"/>
      <c r="Y27" s="24"/>
      <c r="Z27" s="24"/>
      <c r="AA27" s="24"/>
      <c r="AB27" s="122" t="s">
        <v>171</v>
      </c>
    </row>
    <row r="28" spans="1:28" ht="12.75">
      <c r="A28" s="402"/>
      <c r="B28" s="92" t="s">
        <v>21</v>
      </c>
      <c r="C28" s="92" t="s">
        <v>22</v>
      </c>
      <c r="D28" s="16"/>
      <c r="E28" s="16"/>
      <c r="F28" s="16"/>
      <c r="G28" s="16"/>
      <c r="H28" s="16"/>
      <c r="I28" s="16"/>
      <c r="J28" s="16"/>
      <c r="K28" s="15"/>
      <c r="L28" s="15"/>
      <c r="M28" s="15" t="s">
        <v>175</v>
      </c>
      <c r="N28" s="15"/>
      <c r="O28" s="15"/>
      <c r="P28" s="15"/>
      <c r="Q28" s="15"/>
      <c r="R28" s="15"/>
      <c r="S28" s="15"/>
      <c r="T28" s="15"/>
      <c r="U28" s="34">
        <v>0</v>
      </c>
      <c r="V28" s="34">
        <v>0</v>
      </c>
      <c r="W28" s="15"/>
      <c r="X28" s="15"/>
      <c r="Y28" s="15"/>
      <c r="Z28" s="15"/>
      <c r="AA28" s="15"/>
      <c r="AB28" s="122" t="s">
        <v>171</v>
      </c>
    </row>
    <row r="29" spans="1:28" ht="12.75">
      <c r="A29" s="402"/>
      <c r="B29" s="92" t="s">
        <v>177</v>
      </c>
      <c r="C29" s="159" t="s">
        <v>178</v>
      </c>
      <c r="D29" s="396" t="s">
        <v>179</v>
      </c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15"/>
      <c r="U29" s="34">
        <v>0</v>
      </c>
      <c r="V29" s="34">
        <v>0</v>
      </c>
      <c r="W29" s="15"/>
      <c r="X29" s="15" t="s">
        <v>180</v>
      </c>
      <c r="Y29" s="15"/>
      <c r="Z29" s="15"/>
      <c r="AA29" s="15"/>
      <c r="AB29" s="122"/>
    </row>
    <row r="30" spans="1:28" ht="12.75">
      <c r="A30" s="402"/>
      <c r="B30" s="262" t="s">
        <v>172</v>
      </c>
      <c r="C30" s="262"/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5">
        <v>0</v>
      </c>
      <c r="L30" s="15">
        <v>1</v>
      </c>
      <c r="M30" s="15">
        <v>1</v>
      </c>
      <c r="N30" s="15">
        <v>0</v>
      </c>
      <c r="O30" s="15">
        <v>2</v>
      </c>
      <c r="P30" s="15">
        <v>2</v>
      </c>
      <c r="Q30" s="15">
        <v>1</v>
      </c>
      <c r="R30" s="15">
        <v>1</v>
      </c>
      <c r="S30" s="15">
        <v>1</v>
      </c>
      <c r="T30" s="15">
        <v>2</v>
      </c>
      <c r="U30" s="34">
        <v>0</v>
      </c>
      <c r="V30" s="34">
        <v>0</v>
      </c>
      <c r="W30" s="15">
        <v>2</v>
      </c>
      <c r="X30" s="15"/>
      <c r="Y30" s="15"/>
      <c r="Z30" s="15"/>
      <c r="AA30" s="15"/>
      <c r="AB30" s="122" t="s">
        <v>258</v>
      </c>
    </row>
    <row r="32" ht="12.75">
      <c r="C32" s="157" t="s">
        <v>190</v>
      </c>
    </row>
    <row r="33" spans="3:11" ht="12.75">
      <c r="C33" t="s">
        <v>191</v>
      </c>
      <c r="D33" t="s">
        <v>193</v>
      </c>
      <c r="K33" t="s">
        <v>192</v>
      </c>
    </row>
    <row r="34" spans="3:11" ht="12.75">
      <c r="C34" t="s">
        <v>194</v>
      </c>
      <c r="K34" t="s">
        <v>195</v>
      </c>
    </row>
  </sheetData>
  <sheetProtection/>
  <mergeCells count="13">
    <mergeCell ref="B30:C30"/>
    <mergeCell ref="U1:V1"/>
    <mergeCell ref="B6:B7"/>
    <mergeCell ref="C6:C7"/>
    <mergeCell ref="D2:AA2"/>
    <mergeCell ref="A4:AA4"/>
    <mergeCell ref="A6:A30"/>
    <mergeCell ref="A1:A2"/>
    <mergeCell ref="B1:B2"/>
    <mergeCell ref="C1:C2"/>
    <mergeCell ref="D29:S29"/>
    <mergeCell ref="B12:B13"/>
    <mergeCell ref="C12:C13"/>
  </mergeCells>
  <printOptions/>
  <pageMargins left="0.7480314960629921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1</cp:lastModifiedBy>
  <cp:lastPrinted>2018-09-04T10:24:22Z</cp:lastPrinted>
  <dcterms:created xsi:type="dcterms:W3CDTF">2011-01-28T09:41:23Z</dcterms:created>
  <dcterms:modified xsi:type="dcterms:W3CDTF">2018-11-24T11:53:44Z</dcterms:modified>
  <cp:category/>
  <cp:version/>
  <cp:contentType/>
  <cp:contentStatus/>
</cp:coreProperties>
</file>